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nicolesarah/Desktop/"/>
    </mc:Choice>
  </mc:AlternateContent>
  <xr:revisionPtr revIDLastSave="0" documentId="13_ncr:1_{69F276C0-9636-FE40-B48E-5539B1B9012F}" xr6:coauthVersionLast="46" xr6:coauthVersionMax="46" xr10:uidLastSave="{00000000-0000-0000-0000-000000000000}"/>
  <bookViews>
    <workbookView xWindow="0" yWindow="500" windowWidth="22120" windowHeight="14700" activeTab="7" xr2:uid="{00000000-000D-0000-FFFF-FFFF00000000}"/>
  </bookViews>
  <sheets>
    <sheet name="Rekapitulácia" sheetId="1" r:id="rId1"/>
    <sheet name="Krycí list stavby" sheetId="2" r:id="rId2"/>
    <sheet name="Kryci_list 8228" sheetId="3" r:id="rId3"/>
    <sheet name="Rekap 8228" sheetId="4" r:id="rId4"/>
    <sheet name="SO 8228" sheetId="5" r:id="rId5"/>
    <sheet name="Kryci_list 8588" sheetId="6" r:id="rId6"/>
    <sheet name="Rekap 8588" sheetId="7" r:id="rId7"/>
    <sheet name="SO 8588" sheetId="8" r:id="rId8"/>
  </sheets>
  <definedNames>
    <definedName name="_xlnm.Print_Titles" localSheetId="3">'Rekap 8228'!$9:$9</definedName>
    <definedName name="_xlnm.Print_Titles" localSheetId="6">'Rekap 8588'!$9:$9</definedName>
    <definedName name="_xlnm.Print_Titles" localSheetId="4">'SO 8228'!$8:$8</definedName>
    <definedName name="_xlnm.Print_Titles" localSheetId="7">'SO 8588'!$8:$8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4" l="1"/>
  <c r="E12" i="4"/>
  <c r="J18" i="2"/>
  <c r="F17" i="2"/>
  <c r="E17" i="2"/>
  <c r="D17" i="2"/>
  <c r="F9" i="1"/>
  <c r="J16" i="2" s="1"/>
  <c r="D9" i="1"/>
  <c r="Z70" i="8"/>
  <c r="J17" i="6" s="1"/>
  <c r="S67" i="8"/>
  <c r="S69" i="8" s="1"/>
  <c r="E21" i="7" s="1"/>
  <c r="V67" i="8"/>
  <c r="F20" i="7" s="1"/>
  <c r="K66" i="8"/>
  <c r="J66" i="8"/>
  <c r="M66" i="8"/>
  <c r="L66" i="8"/>
  <c r="I66" i="8"/>
  <c r="K65" i="8"/>
  <c r="J65" i="8"/>
  <c r="M65" i="8"/>
  <c r="L65" i="8"/>
  <c r="I65" i="8"/>
  <c r="K64" i="8"/>
  <c r="J64" i="8"/>
  <c r="M64" i="8"/>
  <c r="L64" i="8"/>
  <c r="I64" i="8"/>
  <c r="S58" i="8"/>
  <c r="E16" i="7" s="1"/>
  <c r="V58" i="8"/>
  <c r="F16" i="7" s="1"/>
  <c r="K57" i="8"/>
  <c r="J57" i="8"/>
  <c r="M57" i="8"/>
  <c r="L57" i="8"/>
  <c r="I57" i="8"/>
  <c r="K56" i="8"/>
  <c r="J56" i="8"/>
  <c r="M56" i="8"/>
  <c r="H58" i="8" s="1"/>
  <c r="L56" i="8"/>
  <c r="G58" i="8" s="1"/>
  <c r="I56" i="8"/>
  <c r="I58" i="8" s="1"/>
  <c r="D16" i="7" s="1"/>
  <c r="K52" i="8"/>
  <c r="J52" i="8"/>
  <c r="M52" i="8"/>
  <c r="L52" i="8"/>
  <c r="I52" i="8"/>
  <c r="K51" i="8"/>
  <c r="J51" i="8"/>
  <c r="M51" i="8"/>
  <c r="L51" i="8"/>
  <c r="I51" i="8"/>
  <c r="K50" i="8"/>
  <c r="J50" i="8"/>
  <c r="S50" i="8"/>
  <c r="S53" i="8" s="1"/>
  <c r="E15" i="7" s="1"/>
  <c r="M50" i="8"/>
  <c r="L50" i="8"/>
  <c r="I50" i="8"/>
  <c r="K49" i="8"/>
  <c r="J49" i="8"/>
  <c r="V49" i="8"/>
  <c r="M49" i="8"/>
  <c r="L49" i="8"/>
  <c r="I49" i="8"/>
  <c r="K48" i="8"/>
  <c r="J48" i="8"/>
  <c r="V48" i="8"/>
  <c r="M48" i="8"/>
  <c r="L48" i="8"/>
  <c r="I48" i="8"/>
  <c r="I53" i="8" s="1"/>
  <c r="D15" i="7" s="1"/>
  <c r="F14" i="7"/>
  <c r="V45" i="8"/>
  <c r="K44" i="8"/>
  <c r="J44" i="8"/>
  <c r="S44" i="8"/>
  <c r="M44" i="8"/>
  <c r="L44" i="8"/>
  <c r="I44" i="8"/>
  <c r="K43" i="8"/>
  <c r="J43" i="8"/>
  <c r="S43" i="8"/>
  <c r="M43" i="8"/>
  <c r="L43" i="8"/>
  <c r="I43" i="8"/>
  <c r="K42" i="8"/>
  <c r="J42" i="8"/>
  <c r="S42" i="8"/>
  <c r="M42" i="8"/>
  <c r="L42" i="8"/>
  <c r="I42" i="8"/>
  <c r="K41" i="8"/>
  <c r="J41" i="8"/>
  <c r="M41" i="8"/>
  <c r="L41" i="8"/>
  <c r="I41" i="8"/>
  <c r="K40" i="8"/>
  <c r="J40" i="8"/>
  <c r="M40" i="8"/>
  <c r="L40" i="8"/>
  <c r="I40" i="8"/>
  <c r="K39" i="8"/>
  <c r="J39" i="8"/>
  <c r="M39" i="8"/>
  <c r="L39" i="8"/>
  <c r="I39" i="8"/>
  <c r="K38" i="8"/>
  <c r="J38" i="8"/>
  <c r="M38" i="8"/>
  <c r="L38" i="8"/>
  <c r="I38" i="8"/>
  <c r="K37" i="8"/>
  <c r="J37" i="8"/>
  <c r="S37" i="8"/>
  <c r="M37" i="8"/>
  <c r="L37" i="8"/>
  <c r="I37" i="8"/>
  <c r="K36" i="8"/>
  <c r="J36" i="8"/>
  <c r="S36" i="8"/>
  <c r="M36" i="8"/>
  <c r="L36" i="8"/>
  <c r="I36" i="8"/>
  <c r="K35" i="8"/>
  <c r="J35" i="8"/>
  <c r="M35" i="8"/>
  <c r="L35" i="8"/>
  <c r="I35" i="8"/>
  <c r="K34" i="8"/>
  <c r="J34" i="8"/>
  <c r="S34" i="8"/>
  <c r="M34" i="8"/>
  <c r="L34" i="8"/>
  <c r="I34" i="8"/>
  <c r="K33" i="8"/>
  <c r="J33" i="8"/>
  <c r="S33" i="8"/>
  <c r="M33" i="8"/>
  <c r="L33" i="8"/>
  <c r="I33" i="8"/>
  <c r="K32" i="8"/>
  <c r="J32" i="8"/>
  <c r="M32" i="8"/>
  <c r="M45" i="8" s="1"/>
  <c r="C14" i="7" s="1"/>
  <c r="L32" i="8"/>
  <c r="I32" i="8"/>
  <c r="V29" i="8"/>
  <c r="F13" i="7" s="1"/>
  <c r="K28" i="8"/>
  <c r="J28" i="8"/>
  <c r="S28" i="8"/>
  <c r="M28" i="8"/>
  <c r="H29" i="8" s="1"/>
  <c r="L28" i="8"/>
  <c r="G29" i="8" s="1"/>
  <c r="I28" i="8"/>
  <c r="K27" i="8"/>
  <c r="J27" i="8"/>
  <c r="S27" i="8"/>
  <c r="S29" i="8" s="1"/>
  <c r="E13" i="7" s="1"/>
  <c r="M27" i="8"/>
  <c r="L27" i="8"/>
  <c r="I27" i="8"/>
  <c r="I29" i="8" s="1"/>
  <c r="D13" i="7" s="1"/>
  <c r="F12" i="7"/>
  <c r="V24" i="8"/>
  <c r="K23" i="8"/>
  <c r="J23" i="8"/>
  <c r="S23" i="8"/>
  <c r="S24" i="8" s="1"/>
  <c r="E12" i="7" s="1"/>
  <c r="M23" i="8"/>
  <c r="M24" i="8" s="1"/>
  <c r="C12" i="7" s="1"/>
  <c r="L23" i="8"/>
  <c r="G24" i="8" s="1"/>
  <c r="I23" i="8"/>
  <c r="I24" i="8" s="1"/>
  <c r="D12" i="7" s="1"/>
  <c r="V20" i="8"/>
  <c r="F11" i="7" s="1"/>
  <c r="K19" i="8"/>
  <c r="J19" i="8"/>
  <c r="S19" i="8"/>
  <c r="M19" i="8"/>
  <c r="L19" i="8"/>
  <c r="I19" i="8"/>
  <c r="K18" i="8"/>
  <c r="J18" i="8"/>
  <c r="M18" i="8"/>
  <c r="L18" i="8"/>
  <c r="I18" i="8"/>
  <c r="K17" i="8"/>
  <c r="J17" i="8"/>
  <c r="M17" i="8"/>
  <c r="L17" i="8"/>
  <c r="I17" i="8"/>
  <c r="K16" i="8"/>
  <c r="J16" i="8"/>
  <c r="M16" i="8"/>
  <c r="L16" i="8"/>
  <c r="I16" i="8"/>
  <c r="K15" i="8"/>
  <c r="J15" i="8"/>
  <c r="M15" i="8"/>
  <c r="L15" i="8"/>
  <c r="I15" i="8"/>
  <c r="K14" i="8"/>
  <c r="J14" i="8"/>
  <c r="M14" i="8"/>
  <c r="L14" i="8"/>
  <c r="I14" i="8"/>
  <c r="K13" i="8"/>
  <c r="J13" i="8"/>
  <c r="M13" i="8"/>
  <c r="L13" i="8"/>
  <c r="I13" i="8"/>
  <c r="K12" i="8"/>
  <c r="J12" i="8"/>
  <c r="M12" i="8"/>
  <c r="L12" i="8"/>
  <c r="I12" i="8"/>
  <c r="K11" i="8"/>
  <c r="J11" i="8"/>
  <c r="M11" i="8"/>
  <c r="L11" i="8"/>
  <c r="I11" i="8"/>
  <c r="Z107" i="5"/>
  <c r="J17" i="3" s="1"/>
  <c r="J20" i="3" s="1"/>
  <c r="V106" i="5"/>
  <c r="F21" i="4" s="1"/>
  <c r="S104" i="5"/>
  <c r="S106" i="5" s="1"/>
  <c r="E21" i="4" s="1"/>
  <c r="V104" i="5"/>
  <c r="F20" i="4" s="1"/>
  <c r="K103" i="5"/>
  <c r="J103" i="5"/>
  <c r="M103" i="5"/>
  <c r="L103" i="5"/>
  <c r="I103" i="5"/>
  <c r="K102" i="5"/>
  <c r="J102" i="5"/>
  <c r="M102" i="5"/>
  <c r="L102" i="5"/>
  <c r="I102" i="5"/>
  <c r="K101" i="5"/>
  <c r="J101" i="5"/>
  <c r="M101" i="5"/>
  <c r="H104" i="5" s="1"/>
  <c r="L101" i="5"/>
  <c r="I101" i="5"/>
  <c r="S95" i="5"/>
  <c r="E16" i="4" s="1"/>
  <c r="V95" i="5"/>
  <c r="F16" i="4" s="1"/>
  <c r="K94" i="5"/>
  <c r="J94" i="5"/>
  <c r="M94" i="5"/>
  <c r="L94" i="5"/>
  <c r="I94" i="5"/>
  <c r="I95" i="5" s="1"/>
  <c r="D16" i="4" s="1"/>
  <c r="K93" i="5"/>
  <c r="J93" i="5"/>
  <c r="M93" i="5"/>
  <c r="H95" i="5" s="1"/>
  <c r="L93" i="5"/>
  <c r="I93" i="5"/>
  <c r="K89" i="5"/>
  <c r="J89" i="5"/>
  <c r="M89" i="5"/>
  <c r="L89" i="5"/>
  <c r="I89" i="5"/>
  <c r="K88" i="5"/>
  <c r="J88" i="5"/>
  <c r="M88" i="5"/>
  <c r="L88" i="5"/>
  <c r="I88" i="5"/>
  <c r="K87" i="5"/>
  <c r="J87" i="5"/>
  <c r="M87" i="5"/>
  <c r="L87" i="5"/>
  <c r="I87" i="5"/>
  <c r="K86" i="5"/>
  <c r="J86" i="5"/>
  <c r="S86" i="5"/>
  <c r="S90" i="5" s="1"/>
  <c r="E15" i="4" s="1"/>
  <c r="M86" i="5"/>
  <c r="L86" i="5"/>
  <c r="I86" i="5"/>
  <c r="K85" i="5"/>
  <c r="J85" i="5"/>
  <c r="V85" i="5"/>
  <c r="M85" i="5"/>
  <c r="L85" i="5"/>
  <c r="I85" i="5"/>
  <c r="K84" i="5"/>
  <c r="J84" i="5"/>
  <c r="V84" i="5"/>
  <c r="V90" i="5" s="1"/>
  <c r="M84" i="5"/>
  <c r="H90" i="5" s="1"/>
  <c r="L84" i="5"/>
  <c r="I84" i="5"/>
  <c r="V81" i="5"/>
  <c r="F14" i="4" s="1"/>
  <c r="K80" i="5"/>
  <c r="J80" i="5"/>
  <c r="S80" i="5"/>
  <c r="M80" i="5"/>
  <c r="L80" i="5"/>
  <c r="I80" i="5"/>
  <c r="K79" i="5"/>
  <c r="J79" i="5"/>
  <c r="S79" i="5"/>
  <c r="M79" i="5"/>
  <c r="L79" i="5"/>
  <c r="I79" i="5"/>
  <c r="K78" i="5"/>
  <c r="J78" i="5"/>
  <c r="S78" i="5"/>
  <c r="M78" i="5"/>
  <c r="L78" i="5"/>
  <c r="I78" i="5"/>
  <c r="K77" i="5"/>
  <c r="J77" i="5"/>
  <c r="S77" i="5"/>
  <c r="M77" i="5"/>
  <c r="L77" i="5"/>
  <c r="I77" i="5"/>
  <c r="K76" i="5"/>
  <c r="J76" i="5"/>
  <c r="S76" i="5"/>
  <c r="M76" i="5"/>
  <c r="L76" i="5"/>
  <c r="I76" i="5"/>
  <c r="K75" i="5"/>
  <c r="J75" i="5"/>
  <c r="S75" i="5"/>
  <c r="M75" i="5"/>
  <c r="L75" i="5"/>
  <c r="I75" i="5"/>
  <c r="K74" i="5"/>
  <c r="J74" i="5"/>
  <c r="S74" i="5"/>
  <c r="M74" i="5"/>
  <c r="L74" i="5"/>
  <c r="I74" i="5"/>
  <c r="K73" i="5"/>
  <c r="J73" i="5"/>
  <c r="S73" i="5"/>
  <c r="M73" i="5"/>
  <c r="L73" i="5"/>
  <c r="I73" i="5"/>
  <c r="K72" i="5"/>
  <c r="J72" i="5"/>
  <c r="S72" i="5"/>
  <c r="M72" i="5"/>
  <c r="L72" i="5"/>
  <c r="I72" i="5"/>
  <c r="K71" i="5"/>
  <c r="J71" i="5"/>
  <c r="M71" i="5"/>
  <c r="L71" i="5"/>
  <c r="I71" i="5"/>
  <c r="K70" i="5"/>
  <c r="J70" i="5"/>
  <c r="S70" i="5"/>
  <c r="M70" i="5"/>
  <c r="L70" i="5"/>
  <c r="I70" i="5"/>
  <c r="K69" i="5"/>
  <c r="J69" i="5"/>
  <c r="S69" i="5"/>
  <c r="M69" i="5"/>
  <c r="L69" i="5"/>
  <c r="I69" i="5"/>
  <c r="K68" i="5"/>
  <c r="J68" i="5"/>
  <c r="S68" i="5"/>
  <c r="M68" i="5"/>
  <c r="L68" i="5"/>
  <c r="I68" i="5"/>
  <c r="K67" i="5"/>
  <c r="J67" i="5"/>
  <c r="S67" i="5"/>
  <c r="M67" i="5"/>
  <c r="L67" i="5"/>
  <c r="I67" i="5"/>
  <c r="K66" i="5"/>
  <c r="J66" i="5"/>
  <c r="S66" i="5"/>
  <c r="M66" i="5"/>
  <c r="L66" i="5"/>
  <c r="I66" i="5"/>
  <c r="K65" i="5"/>
  <c r="J65" i="5"/>
  <c r="S65" i="5"/>
  <c r="M65" i="5"/>
  <c r="L65" i="5"/>
  <c r="I65" i="5"/>
  <c r="K64" i="5"/>
  <c r="J64" i="5"/>
  <c r="S64" i="5"/>
  <c r="M64" i="5"/>
  <c r="L64" i="5"/>
  <c r="I64" i="5"/>
  <c r="K63" i="5"/>
  <c r="J63" i="5"/>
  <c r="S63" i="5"/>
  <c r="M63" i="5"/>
  <c r="L63" i="5"/>
  <c r="I63" i="5"/>
  <c r="K62" i="5"/>
  <c r="J62" i="5"/>
  <c r="M62" i="5"/>
  <c r="L62" i="5"/>
  <c r="I62" i="5"/>
  <c r="K61" i="5"/>
  <c r="J61" i="5"/>
  <c r="M61" i="5"/>
  <c r="L61" i="5"/>
  <c r="I61" i="5"/>
  <c r="K60" i="5"/>
  <c r="J60" i="5"/>
  <c r="M60" i="5"/>
  <c r="L60" i="5"/>
  <c r="I60" i="5"/>
  <c r="K59" i="5"/>
  <c r="J59" i="5"/>
  <c r="S59" i="5"/>
  <c r="M59" i="5"/>
  <c r="L59" i="5"/>
  <c r="I59" i="5"/>
  <c r="K58" i="5"/>
  <c r="J58" i="5"/>
  <c r="S58" i="5"/>
  <c r="M58" i="5"/>
  <c r="L58" i="5"/>
  <c r="I58" i="5"/>
  <c r="K57" i="5"/>
  <c r="J57" i="5"/>
  <c r="S57" i="5"/>
  <c r="M57" i="5"/>
  <c r="L57" i="5"/>
  <c r="I57" i="5"/>
  <c r="K56" i="5"/>
  <c r="J56" i="5"/>
  <c r="S56" i="5"/>
  <c r="M56" i="5"/>
  <c r="L56" i="5"/>
  <c r="I56" i="5"/>
  <c r="K55" i="5"/>
  <c r="J55" i="5"/>
  <c r="S55" i="5"/>
  <c r="M55" i="5"/>
  <c r="L55" i="5"/>
  <c r="I55" i="5"/>
  <c r="K54" i="5"/>
  <c r="J54" i="5"/>
  <c r="S54" i="5"/>
  <c r="M54" i="5"/>
  <c r="L54" i="5"/>
  <c r="I54" i="5"/>
  <c r="K53" i="5"/>
  <c r="J53" i="5"/>
  <c r="S53" i="5"/>
  <c r="M53" i="5"/>
  <c r="L53" i="5"/>
  <c r="I53" i="5"/>
  <c r="K52" i="5"/>
  <c r="J52" i="5"/>
  <c r="S52" i="5"/>
  <c r="M52" i="5"/>
  <c r="L52" i="5"/>
  <c r="I52" i="5"/>
  <c r="K51" i="5"/>
  <c r="J51" i="5"/>
  <c r="S51" i="5"/>
  <c r="M51" i="5"/>
  <c r="L51" i="5"/>
  <c r="I51" i="5"/>
  <c r="K50" i="5"/>
  <c r="J50" i="5"/>
  <c r="S50" i="5"/>
  <c r="M50" i="5"/>
  <c r="L50" i="5"/>
  <c r="I50" i="5"/>
  <c r="K49" i="5"/>
  <c r="J49" i="5"/>
  <c r="S49" i="5"/>
  <c r="M49" i="5"/>
  <c r="L49" i="5"/>
  <c r="I49" i="5"/>
  <c r="K48" i="5"/>
  <c r="J48" i="5"/>
  <c r="S48" i="5"/>
  <c r="M48" i="5"/>
  <c r="L48" i="5"/>
  <c r="I48" i="5"/>
  <c r="K47" i="5"/>
  <c r="J47" i="5"/>
  <c r="S47" i="5"/>
  <c r="M47" i="5"/>
  <c r="L47" i="5"/>
  <c r="I47" i="5"/>
  <c r="K46" i="5"/>
  <c r="J46" i="5"/>
  <c r="M46" i="5"/>
  <c r="L46" i="5"/>
  <c r="I46" i="5"/>
  <c r="K45" i="5"/>
  <c r="J45" i="5"/>
  <c r="M45" i="5"/>
  <c r="L45" i="5"/>
  <c r="I45" i="5"/>
  <c r="K44" i="5"/>
  <c r="J44" i="5"/>
  <c r="S44" i="5"/>
  <c r="M44" i="5"/>
  <c r="L44" i="5"/>
  <c r="I44" i="5"/>
  <c r="K43" i="5"/>
  <c r="J43" i="5"/>
  <c r="S43" i="5"/>
  <c r="M43" i="5"/>
  <c r="L43" i="5"/>
  <c r="I43" i="5"/>
  <c r="K42" i="5"/>
  <c r="J42" i="5"/>
  <c r="S42" i="5"/>
  <c r="M42" i="5"/>
  <c r="L42" i="5"/>
  <c r="I42" i="5"/>
  <c r="K41" i="5"/>
  <c r="J41" i="5"/>
  <c r="S41" i="5"/>
  <c r="M41" i="5"/>
  <c r="L41" i="5"/>
  <c r="I41" i="5"/>
  <c r="K40" i="5"/>
  <c r="J40" i="5"/>
  <c r="S40" i="5"/>
  <c r="M40" i="5"/>
  <c r="L40" i="5"/>
  <c r="I40" i="5"/>
  <c r="K39" i="5"/>
  <c r="J39" i="5"/>
  <c r="S39" i="5"/>
  <c r="M39" i="5"/>
  <c r="L39" i="5"/>
  <c r="I39" i="5"/>
  <c r="K38" i="5"/>
  <c r="J38" i="5"/>
  <c r="S38" i="5"/>
  <c r="S81" i="5" s="1"/>
  <c r="E14" i="4" s="1"/>
  <c r="M38" i="5"/>
  <c r="L38" i="5"/>
  <c r="I38" i="5"/>
  <c r="F13" i="4"/>
  <c r="V35" i="5"/>
  <c r="K34" i="5"/>
  <c r="J34" i="5"/>
  <c r="S34" i="5"/>
  <c r="M34" i="5"/>
  <c r="L34" i="5"/>
  <c r="I34" i="5"/>
  <c r="K33" i="5"/>
  <c r="J33" i="5"/>
  <c r="S33" i="5"/>
  <c r="M33" i="5"/>
  <c r="L33" i="5"/>
  <c r="I33" i="5"/>
  <c r="K32" i="5"/>
  <c r="J32" i="5"/>
  <c r="S32" i="5"/>
  <c r="S35" i="5" s="1"/>
  <c r="E13" i="4" s="1"/>
  <c r="M32" i="5"/>
  <c r="L32" i="5"/>
  <c r="I32" i="5"/>
  <c r="V29" i="5"/>
  <c r="F12" i="4" s="1"/>
  <c r="K28" i="5"/>
  <c r="J28" i="5"/>
  <c r="S28" i="5"/>
  <c r="M28" i="5"/>
  <c r="L28" i="5"/>
  <c r="I28" i="5"/>
  <c r="K27" i="5"/>
  <c r="J27" i="5"/>
  <c r="S27" i="5"/>
  <c r="M27" i="5"/>
  <c r="L27" i="5"/>
  <c r="L29" i="5" s="1"/>
  <c r="B12" i="4" s="1"/>
  <c r="I27" i="5"/>
  <c r="K26" i="5"/>
  <c r="J26" i="5"/>
  <c r="S26" i="5"/>
  <c r="S29" i="5" s="1"/>
  <c r="M26" i="5"/>
  <c r="L26" i="5"/>
  <c r="I26" i="5"/>
  <c r="V23" i="5"/>
  <c r="F11" i="4" s="1"/>
  <c r="K22" i="5"/>
  <c r="J22" i="5"/>
  <c r="M22" i="5"/>
  <c r="L22" i="5"/>
  <c r="I22" i="5"/>
  <c r="K21" i="5"/>
  <c r="J21" i="5"/>
  <c r="M21" i="5"/>
  <c r="L21" i="5"/>
  <c r="I21" i="5"/>
  <c r="K20" i="5"/>
  <c r="J20" i="5"/>
  <c r="S20" i="5"/>
  <c r="M20" i="5"/>
  <c r="L20" i="5"/>
  <c r="I20" i="5"/>
  <c r="K19" i="5"/>
  <c r="J19" i="5"/>
  <c r="S19" i="5"/>
  <c r="M19" i="5"/>
  <c r="L19" i="5"/>
  <c r="I19" i="5"/>
  <c r="K18" i="5"/>
  <c r="J18" i="5"/>
  <c r="M18" i="5"/>
  <c r="L18" i="5"/>
  <c r="I18" i="5"/>
  <c r="K17" i="5"/>
  <c r="J17" i="5"/>
  <c r="M17" i="5"/>
  <c r="L17" i="5"/>
  <c r="I17" i="5"/>
  <c r="K16" i="5"/>
  <c r="J16" i="5"/>
  <c r="M16" i="5"/>
  <c r="L16" i="5"/>
  <c r="I16" i="5"/>
  <c r="K15" i="5"/>
  <c r="J15" i="5"/>
  <c r="M15" i="5"/>
  <c r="L15" i="5"/>
  <c r="I15" i="5"/>
  <c r="K14" i="5"/>
  <c r="J14" i="5"/>
  <c r="M14" i="5"/>
  <c r="L14" i="5"/>
  <c r="I14" i="5"/>
  <c r="K13" i="5"/>
  <c r="J13" i="5"/>
  <c r="S13" i="5"/>
  <c r="M13" i="5"/>
  <c r="L13" i="5"/>
  <c r="I13" i="5"/>
  <c r="K12" i="5"/>
  <c r="J12" i="5"/>
  <c r="M12" i="5"/>
  <c r="L12" i="5"/>
  <c r="I12" i="5"/>
  <c r="K11" i="5"/>
  <c r="J11" i="5"/>
  <c r="M11" i="5"/>
  <c r="L11" i="5"/>
  <c r="I11" i="5"/>
  <c r="K107" i="5" l="1"/>
  <c r="K7" i="1" s="1"/>
  <c r="I29" i="5"/>
  <c r="D12" i="4" s="1"/>
  <c r="M29" i="5"/>
  <c r="C12" i="4" s="1"/>
  <c r="K70" i="8"/>
  <c r="K8" i="1" s="1"/>
  <c r="V53" i="8"/>
  <c r="F15" i="7" s="1"/>
  <c r="H67" i="8"/>
  <c r="G95" i="5"/>
  <c r="E8" i="1"/>
  <c r="J20" i="6"/>
  <c r="L29" i="8"/>
  <c r="B13" i="7" s="1"/>
  <c r="G45" i="8"/>
  <c r="L53" i="8"/>
  <c r="B15" i="7" s="1"/>
  <c r="I30" i="6"/>
  <c r="J30" i="6" s="1"/>
  <c r="M29" i="8"/>
  <c r="C13" i="7" s="1"/>
  <c r="I45" i="8"/>
  <c r="D14" i="7" s="1"/>
  <c r="S45" i="8"/>
  <c r="E14" i="7" s="1"/>
  <c r="M53" i="8"/>
  <c r="C15" i="7" s="1"/>
  <c r="L58" i="8"/>
  <c r="B16" i="7" s="1"/>
  <c r="L20" i="8"/>
  <c r="B11" i="7" s="1"/>
  <c r="L45" i="8"/>
  <c r="B14" i="7" s="1"/>
  <c r="G53" i="8"/>
  <c r="M58" i="8"/>
  <c r="C16" i="7" s="1"/>
  <c r="V69" i="8"/>
  <c r="F21" i="7" s="1"/>
  <c r="H81" i="5"/>
  <c r="G23" i="5"/>
  <c r="G29" i="5"/>
  <c r="G35" i="5"/>
  <c r="G81" i="5"/>
  <c r="I90" i="5"/>
  <c r="D15" i="4" s="1"/>
  <c r="M90" i="5"/>
  <c r="C15" i="4" s="1"/>
  <c r="G90" i="5"/>
  <c r="L95" i="5"/>
  <c r="B16" i="4" s="1"/>
  <c r="I30" i="3"/>
  <c r="J30" i="3" s="1"/>
  <c r="I81" i="5"/>
  <c r="D14" i="4" s="1"/>
  <c r="H23" i="5"/>
  <c r="I23" i="5"/>
  <c r="D11" i="4" s="1"/>
  <c r="H29" i="5"/>
  <c r="H35" i="5"/>
  <c r="I35" i="5"/>
  <c r="D13" i="4" s="1"/>
  <c r="M81" i="5"/>
  <c r="C14" i="4" s="1"/>
  <c r="L90" i="5"/>
  <c r="B15" i="4" s="1"/>
  <c r="E7" i="1"/>
  <c r="E20" i="7"/>
  <c r="M20" i="8"/>
  <c r="C11" i="7" s="1"/>
  <c r="S20" i="8"/>
  <c r="E11" i="7" s="1"/>
  <c r="H24" i="8"/>
  <c r="H45" i="8"/>
  <c r="H53" i="8"/>
  <c r="L67" i="8"/>
  <c r="B20" i="7" s="1"/>
  <c r="L69" i="8"/>
  <c r="B21" i="7" s="1"/>
  <c r="D18" i="6" s="1"/>
  <c r="V60" i="8"/>
  <c r="F17" i="7" s="1"/>
  <c r="G20" i="8"/>
  <c r="L24" i="8"/>
  <c r="B12" i="7" s="1"/>
  <c r="I67" i="8"/>
  <c r="D20" i="7" s="1"/>
  <c r="M67" i="8"/>
  <c r="I20" i="8"/>
  <c r="D11" i="7" s="1"/>
  <c r="H20" i="8"/>
  <c r="G67" i="8"/>
  <c r="F15" i="4"/>
  <c r="V97" i="5"/>
  <c r="F17" i="4" s="1"/>
  <c r="L23" i="5"/>
  <c r="B11" i="4" s="1"/>
  <c r="L35" i="5"/>
  <c r="B13" i="4" s="1"/>
  <c r="L81" i="5"/>
  <c r="B14" i="4" s="1"/>
  <c r="M95" i="5"/>
  <c r="C16" i="4" s="1"/>
  <c r="L104" i="5"/>
  <c r="B20" i="4" s="1"/>
  <c r="E20" i="4"/>
  <c r="M23" i="5"/>
  <c r="C11" i="4" s="1"/>
  <c r="S23" i="5"/>
  <c r="E11" i="4" s="1"/>
  <c r="M35" i="5"/>
  <c r="C13" i="4" s="1"/>
  <c r="I104" i="5"/>
  <c r="D20" i="4" s="1"/>
  <c r="M104" i="5"/>
  <c r="M106" i="5" s="1"/>
  <c r="C21" i="4" s="1"/>
  <c r="E18" i="3" s="1"/>
  <c r="G104" i="5"/>
  <c r="G69" i="8" l="1"/>
  <c r="V70" i="8"/>
  <c r="F23" i="7" s="1"/>
  <c r="H60" i="8"/>
  <c r="E9" i="1"/>
  <c r="J17" i="2" s="1"/>
  <c r="J20" i="2" s="1"/>
  <c r="L106" i="5"/>
  <c r="B21" i="4" s="1"/>
  <c r="D18" i="3" s="1"/>
  <c r="D18" i="2" s="1"/>
  <c r="I60" i="8"/>
  <c r="D17" i="7" s="1"/>
  <c r="F16" i="6" s="1"/>
  <c r="G97" i="5"/>
  <c r="S97" i="5"/>
  <c r="S107" i="5"/>
  <c r="E23" i="4" s="1"/>
  <c r="L97" i="5"/>
  <c r="B17" i="4" s="1"/>
  <c r="D16" i="3" s="1"/>
  <c r="V107" i="5"/>
  <c r="F23" i="4" s="1"/>
  <c r="I97" i="5"/>
  <c r="D17" i="4" s="1"/>
  <c r="F16" i="3" s="1"/>
  <c r="F16" i="2" s="1"/>
  <c r="M60" i="8"/>
  <c r="C17" i="7" s="1"/>
  <c r="E16" i="6" s="1"/>
  <c r="H69" i="8"/>
  <c r="C20" i="7"/>
  <c r="L60" i="8"/>
  <c r="B17" i="7" s="1"/>
  <c r="D16" i="6" s="1"/>
  <c r="S60" i="8"/>
  <c r="E17" i="7" s="1"/>
  <c r="G60" i="8"/>
  <c r="M69" i="8"/>
  <c r="C21" i="7" s="1"/>
  <c r="E18" i="6" s="1"/>
  <c r="E18" i="2" s="1"/>
  <c r="I69" i="8"/>
  <c r="M97" i="5"/>
  <c r="C17" i="4" s="1"/>
  <c r="E16" i="3" s="1"/>
  <c r="C20" i="4"/>
  <c r="H106" i="5"/>
  <c r="L107" i="5"/>
  <c r="B23" i="4" s="1"/>
  <c r="H97" i="5"/>
  <c r="G106" i="5"/>
  <c r="I106" i="5"/>
  <c r="D21" i="4" s="1"/>
  <c r="F18" i="3" s="1"/>
  <c r="S70" i="8" l="1"/>
  <c r="E23" i="7" s="1"/>
  <c r="L70" i="8"/>
  <c r="B23" i="7" s="1"/>
  <c r="E16" i="2"/>
  <c r="D16" i="2"/>
  <c r="H107" i="5"/>
  <c r="G107" i="5"/>
  <c r="I107" i="5"/>
  <c r="F24" i="3"/>
  <c r="J24" i="3"/>
  <c r="H70" i="8"/>
  <c r="M70" i="8"/>
  <c r="C23" i="7" s="1"/>
  <c r="D21" i="7"/>
  <c r="F18" i="6" s="1"/>
  <c r="F18" i="2" s="1"/>
  <c r="F20" i="2" s="1"/>
  <c r="I70" i="8"/>
  <c r="G70" i="8"/>
  <c r="M107" i="5"/>
  <c r="C23" i="4" s="1"/>
  <c r="F22" i="3"/>
  <c r="F20" i="3"/>
  <c r="J22" i="3"/>
  <c r="J23" i="3"/>
  <c r="F23" i="3"/>
  <c r="D23" i="7" l="1"/>
  <c r="B8" i="1"/>
  <c r="D23" i="4"/>
  <c r="B7" i="1"/>
  <c r="B9" i="1" s="1"/>
  <c r="J26" i="3"/>
  <c r="F22" i="6"/>
  <c r="F22" i="2" s="1"/>
  <c r="F23" i="6"/>
  <c r="F23" i="2" s="1"/>
  <c r="F24" i="6"/>
  <c r="F24" i="2" s="1"/>
  <c r="F20" i="6"/>
  <c r="J24" i="6"/>
  <c r="J24" i="2" s="1"/>
  <c r="J22" i="6"/>
  <c r="J23" i="6"/>
  <c r="J23" i="2" s="1"/>
  <c r="J26" i="6" l="1"/>
  <c r="J22" i="2"/>
  <c r="J26" i="2" s="1"/>
  <c r="J28" i="2" s="1"/>
  <c r="J28" i="3"/>
  <c r="I29" i="3" s="1"/>
  <c r="J29" i="3" s="1"/>
  <c r="J31" i="3" s="1"/>
  <c r="C7" i="1"/>
  <c r="J28" i="6" l="1"/>
  <c r="I29" i="6" s="1"/>
  <c r="J29" i="6" s="1"/>
  <c r="J31" i="6" s="1"/>
  <c r="C8" i="1"/>
  <c r="G8" i="1" s="1"/>
  <c r="C9" i="1"/>
  <c r="G7" i="1"/>
  <c r="G9" i="1" s="1"/>
  <c r="B10" i="1" l="1"/>
  <c r="I29" i="2" l="1"/>
  <c r="J29" i="2" s="1"/>
  <c r="G10" i="1"/>
  <c r="B11" i="1"/>
  <c r="G11" i="1" l="1"/>
  <c r="G12" i="1" s="1"/>
  <c r="I30" i="2"/>
  <c r="J30" i="2" s="1"/>
  <c r="J31" i="2" s="1"/>
</calcChain>
</file>

<file path=xl/sharedStrings.xml><?xml version="1.0" encoding="utf-8"?>
<sst xmlns="http://schemas.openxmlformats.org/spreadsheetml/2006/main" count="752" uniqueCount="304">
  <si>
    <t>Rekapitulácia rozpočtu</t>
  </si>
  <si>
    <t>Stavba Vodovod Demandice - I. etapa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</si>
  <si>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</si>
  <si>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</si>
  <si>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</si>
  <si>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</si>
  <si>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</si>
  <si>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</si>
  <si>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</si>
  <si>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</si>
  <si>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</si>
  <si>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</si>
  <si>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 xml:space="preserve">Vetva A1 , A1-1 a  A3 </t>
  </si>
  <si>
    <t>Vodovodné prípojky</t>
  </si>
  <si>
    <t>Krycí list rozpočtu</t>
  </si>
  <si>
    <t xml:space="preserve">Miesto:  </t>
  </si>
  <si>
    <t xml:space="preserve">Objekt Vetva A1 , A1-1 a  A3 </t>
  </si>
  <si>
    <t xml:space="preserve">Ks: 2222 Miestne potrubné rozvody vody                                                                  </t>
  </si>
  <si>
    <t xml:space="preserve">Zákazka: </t>
  </si>
  <si>
    <t>Spracoval: Ing. Mažár Jozef</t>
  </si>
  <si>
    <t xml:space="preserve">Dňa </t>
  </si>
  <si>
    <t>Odberateľ: Obec Demandice</t>
  </si>
  <si>
    <t>Projektant: JD PROJEKT Nové Zámky</t>
  </si>
  <si>
    <t>Dodávateľ: na základe výberového konania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</si>
  <si>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</si>
  <si>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</si>
  <si>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</si>
  <si>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</si>
  <si>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</si>
  <si>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</si>
  <si>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</si>
  <si>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</si>
  <si>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</si>
  <si>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</si>
  <si>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</si>
  <si>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</si>
  <si>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</si>
  <si>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</si>
  <si>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</si>
  <si>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</si>
  <si>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</si>
  <si>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</si>
  <si>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</si>
  <si>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</si>
  <si>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</si>
  <si>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</si>
  <si>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</si>
  <si>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</si>
  <si>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</si>
  <si>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</si>
  <si>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</si>
  <si>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</si>
  <si>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</si>
  <si>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</si>
  <si>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</si>
  <si>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</si>
  <si>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</si>
  <si>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</si>
  <si>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</si>
  <si>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</si>
  <si>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</si>
  <si>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</si>
  <si>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04.02.2021</t>
  </si>
  <si>
    <t>Prehľad rozpočtových nákladov</t>
  </si>
  <si>
    <t>Práce HSV</t>
  </si>
  <si>
    <t>ZEMNÉ PRÁCE</t>
  </si>
  <si>
    <t>VODOROVNÉ KONŠTRUKCIE</t>
  </si>
  <si>
    <t>SPEVNENÉ PLOCHY</t>
  </si>
  <si>
    <t>POTRUBNÉ ROZVODY</t>
  </si>
  <si>
    <t>OSTATNÉ PRÁCE</t>
  </si>
  <si>
    <t>PRESUNY HMÔT</t>
  </si>
  <si>
    <t>Montážne práce</t>
  </si>
  <si>
    <t>M-21 ELEKTROMONTÁŽE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</si>
  <si>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</si>
  <si>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</si>
  <si>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</si>
  <si>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</si>
  <si>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</si>
  <si>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</si>
  <si>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</si>
  <si>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</si>
  <si>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</si>
  <si>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</si>
  <si>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Suť</t>
  </si>
  <si>
    <t xml:space="preserve">Spracoval: </t>
  </si>
  <si>
    <t xml:space="preserve">Ks: </t>
  </si>
  <si>
    <t xml:space="preserve">2222 Miestne potrubné rozvody vody                                                                  </t>
  </si>
  <si>
    <t xml:space="preserve">Dátum: </t>
  </si>
  <si>
    <t>Zákazka Vodovod Demandice - I. etapa</t>
  </si>
  <si>
    <t xml:space="preserve">  1/A 1</t>
  </si>
  <si>
    <t xml:space="preserve"> 132201203</t>
  </si>
  <si>
    <t>Výkop ryhy šírky 600-2000mm horn.3 nad 1000 do 10000m3</t>
  </si>
  <si>
    <t>m3</t>
  </si>
  <si>
    <t xml:space="preserve"> 132201209</t>
  </si>
  <si>
    <t>Hĺbenie rýh š. nad 600 do 2 000 mm zapažených i nezapažených, s urovnaním dna. Príplatok k cenám za lepivosť horniny 3</t>
  </si>
  <si>
    <t xml:space="preserve"> 151101101</t>
  </si>
  <si>
    <t>Paženie a rozopretie stien rýh pre podzemné vedenie, príložné do 2 m</t>
  </si>
  <si>
    <t>m2</t>
  </si>
  <si>
    <t xml:space="preserve"> 151101111</t>
  </si>
  <si>
    <t>Odstránenie paženia rýh pre podzemné vedenie, príložné hĺbky do 2 m</t>
  </si>
  <si>
    <t xml:space="preserve"> 167101102</t>
  </si>
  <si>
    <t>Nakladanie neuľahnutého výkopku z hornín tr.1-4 nad 100 do 1000 m3</t>
  </si>
  <si>
    <t xml:space="preserve"> 175101101</t>
  </si>
  <si>
    <t>Obsyp potrubia sypaninou z vhodných hornín 1 až 4 bez prehodenia sypaniny</t>
  </si>
  <si>
    <t>R/R 0</t>
  </si>
  <si>
    <t xml:space="preserve"> 175101109</t>
  </si>
  <si>
    <t>Obysp potrubia sypaninou z vhodných hornín 1 až 4 , Príplato k cene za prehodenie sypaniny</t>
  </si>
  <si>
    <t xml:space="preserve"> 171201201</t>
  </si>
  <si>
    <t>Uloženie sypaniny na skládky do 100 m3</t>
  </si>
  <si>
    <t xml:space="preserve"> 141721118</t>
  </si>
  <si>
    <t>Riadené horizont. vŕtanie v hornine tr.1-4 pre pretláč. vonk. priem.cez 315 do 350mm</t>
  </si>
  <si>
    <t>m</t>
  </si>
  <si>
    <t>S/S10</t>
  </si>
  <si>
    <t xml:space="preserve"> 1423111100</t>
  </si>
  <si>
    <t>Rúrka hladká kruhová oceľ. bežná bezošvá ozn. STN 11 353.0, vonkajší priemer D 324 mm hrúbka   8,0 mm</t>
  </si>
  <si>
    <t xml:space="preserve"> 162601101</t>
  </si>
  <si>
    <t>Vodorovné premiestnenie výkopku tr.1-4 do 4000 m - zásypového materiálu na medziskládku a späť</t>
  </si>
  <si>
    <t>M3</t>
  </si>
  <si>
    <t xml:space="preserve"> 167101101</t>
  </si>
  <si>
    <t>Nakladanie neuľahnutého výkopku z hornín tr.1-4 do 100 m3 na spätnú prepravu k zásupu z medziskládky</t>
  </si>
  <si>
    <t>271/A 1</t>
  </si>
  <si>
    <t xml:space="preserve"> 451573111</t>
  </si>
  <si>
    <t>Lôžko pod potrubie, stoky a drobné objekty, v otvorenom výkope z piesku vrátane obsypu potrubia DN200 s krytím 300mm nad potrubím</t>
  </si>
  <si>
    <t xml:space="preserve"> 452311131</t>
  </si>
  <si>
    <t>Dosky, bloky, sedlá z betónu v otvorenom výkope tr.C 12/15</t>
  </si>
  <si>
    <t xml:space="preserve"> 452351101</t>
  </si>
  <si>
    <t>Debnenie v otvorenom výkope dosiek, sedlových lôžok a blokov pod potrubie,stoky a drobné objekty</t>
  </si>
  <si>
    <t>221/A 1</t>
  </si>
  <si>
    <t xml:space="preserve"> 564251111</t>
  </si>
  <si>
    <t>Podklad alebo podsyp zo štrkopiesku s rozprestretím, vlhčením a zhutnením po zhutnení hr.150 mm</t>
  </si>
  <si>
    <t xml:space="preserve"> 567131115</t>
  </si>
  <si>
    <t>Podklad z prostého betónu tr. B 7, 5 hr.200 mm</t>
  </si>
  <si>
    <t xml:space="preserve"> 576741111</t>
  </si>
  <si>
    <t>Koberec asfaltový zo štrkopiesku s rozprestretím a so zhutnením, po zhutnení hr.50 mm</t>
  </si>
  <si>
    <t xml:space="preserve"> 899401112</t>
  </si>
  <si>
    <t>Osadenie poklopu liatinového posúvačového</t>
  </si>
  <si>
    <t>kus</t>
  </si>
  <si>
    <t xml:space="preserve"> 899401113</t>
  </si>
  <si>
    <t>Osadenie poklopu liatinového hydrantového</t>
  </si>
  <si>
    <t xml:space="preserve"> 899712111</t>
  </si>
  <si>
    <t>Orientačná tabuľka na vodovodných a kanalizačných radoch na murive</t>
  </si>
  <si>
    <t xml:space="preserve"> 852242121</t>
  </si>
  <si>
    <t>Montáž potrubia z rúr liat. prírubných abnormál. dĺžok, jednotlivo do 1 m DN 80</t>
  </si>
  <si>
    <t xml:space="preserve"> 857242121</t>
  </si>
  <si>
    <t>Montáž liatin. tvarovky jednoosovej na potrubí z rúr prírubových DN 80</t>
  </si>
  <si>
    <t xml:space="preserve"> 857262121</t>
  </si>
  <si>
    <t>Montáž liatin. tvarovky jednoosovej na potrubí z rúr prírubových DN 100</t>
  </si>
  <si>
    <t xml:space="preserve"> 857351121</t>
  </si>
  <si>
    <t>Montáž liatin. tvarovky jednoosovej na potrubí z rúr hrdlových DN 200</t>
  </si>
  <si>
    <t xml:space="preserve"> 892351111</t>
  </si>
  <si>
    <t>Ostatné práce na rúrovom vedení, tlakové skúšky vodovodného potrubia DN 150 alebo 200</t>
  </si>
  <si>
    <t xml:space="preserve"> 892353111</t>
  </si>
  <si>
    <t>Preplach a dezinfekcia vodovodného potrubia DN 150 alebo 200</t>
  </si>
  <si>
    <t xml:space="preserve"> 871351111</t>
  </si>
  <si>
    <t>Montáž potrubia z tlakových rúrok z tvrdého PVC tesnených gumovým krúžkom vonkajšieho priemeru 225 mm vrátane montáža tvaroviek</t>
  </si>
  <si>
    <t xml:space="preserve"> 891261111</t>
  </si>
  <si>
    <t>Montáž posúvača s osadením zemnej súpravy (bez poklopov) DN 100</t>
  </si>
  <si>
    <t>S/S40</t>
  </si>
  <si>
    <t xml:space="preserve"> 4222362900</t>
  </si>
  <si>
    <t>Posúvač /šupátko/ zo šedej liatiny s vekom S 13-111-606 P3 PN 6 DN 100 mm</t>
  </si>
  <si>
    <t xml:space="preserve"> 891241111</t>
  </si>
  <si>
    <t>Montáž vodovodného posúvača s osadením zemnej súpravy (bez poklopov) DN 80</t>
  </si>
  <si>
    <t xml:space="preserve"> 4222362600</t>
  </si>
  <si>
    <t>Posúvač /šupátko/ zo šedej liatiny s vekom S 13-111-606 P3 PN 6 DN 80 mm</t>
  </si>
  <si>
    <t xml:space="preserve"> 891247111</t>
  </si>
  <si>
    <t>Montáž vodovodnej armatúry na potrubí, hydrant podzemný (bez osadenia poklopov) DN 80</t>
  </si>
  <si>
    <t xml:space="preserve"> 891351111</t>
  </si>
  <si>
    <t>Montáž vodovodného posúvača s osadením zemnej súpravy (bez poklopov) DN 200</t>
  </si>
  <si>
    <t xml:space="preserve"> 4222363800</t>
  </si>
  <si>
    <t>Posúvač /šupátko/ zo šedej liatiny s vekom S 13-111-606 P3 PN 6 DN 200 mm</t>
  </si>
  <si>
    <t xml:space="preserve"> 899912114</t>
  </si>
  <si>
    <t>Oceľová objímka z pásov. ocele montovaná na potrubie RACI kus komplet+manžety</t>
  </si>
  <si>
    <t xml:space="preserve"> 4227365070</t>
  </si>
  <si>
    <t>Hydrant podzemný plnoprietokový teleskopický DN 80/1.00</t>
  </si>
  <si>
    <t xml:space="preserve"> 4227365071</t>
  </si>
  <si>
    <t>Hydrant podzemný plnoprietokový teleskopický DN 80/1.25</t>
  </si>
  <si>
    <t xml:space="preserve"> 4229123000</t>
  </si>
  <si>
    <t>Zemná súprava posúvačová Y 1020 D  80 mm</t>
  </si>
  <si>
    <t xml:space="preserve"> 4229126103</t>
  </si>
  <si>
    <t>Zemná súprava teleskopická E2 RD=1.35-1.80 m DN 200</t>
  </si>
  <si>
    <t>S/S20</t>
  </si>
  <si>
    <t xml:space="preserve"> 286161190813</t>
  </si>
  <si>
    <t>PVC-U oblúk PN 10, 1,0 MPa, 10 bar, 225/11</t>
  </si>
  <si>
    <t xml:space="preserve"> 286161190815</t>
  </si>
  <si>
    <t>PVC-U oblúk PN 10, 1,0 MPa, 10 bar, 225/30</t>
  </si>
  <si>
    <t xml:space="preserve"> 286161190904</t>
  </si>
  <si>
    <t>PVC-U oblúk 90° PN 10, 1,0 MPa, 10 bar, 225/ 90</t>
  </si>
  <si>
    <t xml:space="preserve"> 4229135200</t>
  </si>
  <si>
    <t>Poklop Y 4504 - posúvačový</t>
  </si>
  <si>
    <t>S/S50</t>
  </si>
  <si>
    <t xml:space="preserve"> 5524218300</t>
  </si>
  <si>
    <t>Poklop hydrantový</t>
  </si>
  <si>
    <t xml:space="preserve"> 5525534800</t>
  </si>
  <si>
    <t>Tvarovka liatinová prírubová s prírubovou odbočkou D 200/200</t>
  </si>
  <si>
    <t xml:space="preserve"> 5525572000</t>
  </si>
  <si>
    <t>Koleno liatinové prírubové s pätkou D  80mm</t>
  </si>
  <si>
    <t xml:space="preserve"> 5525581800</t>
  </si>
  <si>
    <t>Príruba liatinová zaslepovacia D 200 mm</t>
  </si>
  <si>
    <t xml:space="preserve"> 5525850800</t>
  </si>
  <si>
    <t>PVC-U tlaková tvarovka ENL DN 200 mm</t>
  </si>
  <si>
    <t xml:space="preserve"> 5525581200</t>
  </si>
  <si>
    <t>Príruba liatinová zaslepovacia D 100 mm</t>
  </si>
  <si>
    <t xml:space="preserve"> 893362111</t>
  </si>
  <si>
    <t>Šachta armaturna zo železobetónu so stropom z dielcov, pôdorysnej plochy nad 5,50 do 6,50 m2</t>
  </si>
  <si>
    <t xml:space="preserve"> 733999906</t>
  </si>
  <si>
    <t>Rozvod potrubia HZS - dočasné dopravné značenia a dočasné úpravy územia pre prejazd do dvorov, príp. cez cestu</t>
  </si>
  <si>
    <t>hod</t>
  </si>
  <si>
    <t xml:space="preserve"> 891185321</t>
  </si>
  <si>
    <t>Montáž a dodávka hlavnej vodomerovej zostavy bez dodávky vodomeru - viď výkres 536</t>
  </si>
  <si>
    <t xml:space="preserve"> 2860018010</t>
  </si>
  <si>
    <t xml:space="preserve"> Tlakové potrubie PVC -U pre tlakový rozvod vody 225x8,6/ 6m PN10 (SDR17) pre vodovod</t>
  </si>
  <si>
    <t xml:space="preserve"> 5525882200</t>
  </si>
  <si>
    <t>Prechod liatinový prírubový, D 200/100 mm</t>
  </si>
  <si>
    <t xml:space="preserve"> 5525411800</t>
  </si>
  <si>
    <t>PVC-U tlaková tvarovka FNL DN 200 mm</t>
  </si>
  <si>
    <t xml:space="preserve"> 5525434800</t>
  </si>
  <si>
    <t>PVC- U tlaková tvarovka hrdlová s prírubovou odbočkou ANL 200/80 mm</t>
  </si>
  <si>
    <t xml:space="preserve"> 5525112500</t>
  </si>
  <si>
    <t>Rúra liatinová tlaková prírubová TP 80 dĺžky 300 mm</t>
  </si>
  <si>
    <t xml:space="preserve"> 5525113000</t>
  </si>
  <si>
    <t>Rúra liatinová tlaková prírubová  TP 80- dĺžky 400mm</t>
  </si>
  <si>
    <t xml:space="preserve"> 573231111</t>
  </si>
  <si>
    <t>Postrek asfaltový spojovací bez posypu kamenivom z cestnej emulzie v množstve od 0, 50 do 0,80 kg/m2</t>
  </si>
  <si>
    <t xml:space="preserve"> 4229126106</t>
  </si>
  <si>
    <t>Zemná súprava teleskopická RD=1,3-1,8 m DN 100</t>
  </si>
  <si>
    <t>ks</t>
  </si>
  <si>
    <t>221/B 1</t>
  </si>
  <si>
    <t xml:space="preserve"> 113107112</t>
  </si>
  <si>
    <t>Odstránenie krytu v ploche do 200m2 z kameniva ťaženého, hr.100-200mm,  -0,24000t</t>
  </si>
  <si>
    <t xml:space="preserve"> 113107141</t>
  </si>
  <si>
    <t>Odstránenie  krytuv ploche do 200 m2 asfaltového, hr. vrstvy do 50 mm,  -0,09800t</t>
  </si>
  <si>
    <t xml:space="preserve"> 919735111</t>
  </si>
  <si>
    <t>Rezanie existujúceho asfaltového krytu alebo podkladu hĺbky do 50 mm</t>
  </si>
  <si>
    <t xml:space="preserve"> 979084216</t>
  </si>
  <si>
    <t>Vodorovná doprava vybúraných hmôt po suchu bez naloženia, ale so zložením na vzdialenosť do 5 km</t>
  </si>
  <si>
    <t>t</t>
  </si>
  <si>
    <t xml:space="preserve"> 979087213</t>
  </si>
  <si>
    <t>Nakladanie na dopravné prostriedky pre vodorovnú dopravu vybúraných hmôt</t>
  </si>
  <si>
    <t xml:space="preserve"> 13/B 1</t>
  </si>
  <si>
    <t xml:space="preserve"> 979089001</t>
  </si>
  <si>
    <t>Poplatok za skládku rôznych odpadov zo stavieb a demolácií vrátane zmiešaných odpadov obsahujúcich nebezpečné látky kategórie "N" - nebezpečné 17 09 03</t>
  </si>
  <si>
    <t xml:space="preserve"> 998276101</t>
  </si>
  <si>
    <t>Presun hmôt pre rúrové vedenie hĺbené z rúr z plast., hmôt alebo sklolamin. v otvorenom výkope</t>
  </si>
  <si>
    <t xml:space="preserve"> 998225111</t>
  </si>
  <si>
    <t>Presun hmôt pre pozemnú komunikáciu a letisko s krytom asfaltovým akejkoľvek dĺžky objektu</t>
  </si>
  <si>
    <t>921/M21</t>
  </si>
  <si>
    <t xml:space="preserve"> 210010351</t>
  </si>
  <si>
    <t>Škatuľová rozvodka z lisov. izolantu vrátane ukončenia káblov a zapojenia vodičov typ 6455-11 do 4 mm2</t>
  </si>
  <si>
    <t xml:space="preserve"> 210900543</t>
  </si>
  <si>
    <t>Vodič hliníkový (v mm2) pevne uložený AY 6</t>
  </si>
  <si>
    <t>S/S30</t>
  </si>
  <si>
    <t xml:space="preserve"> 3410701800</t>
  </si>
  <si>
    <t>Kábel/vodič pre pevné uloženie - hliníkový AY   4 bledomodrý</t>
  </si>
  <si>
    <t>Objekt Vodovodné prípojky</t>
  </si>
  <si>
    <t>Vodorovné premiestnenie výkopku tr.1-4 do 4000 m</t>
  </si>
  <si>
    <t xml:space="preserve"> m3</t>
  </si>
  <si>
    <t xml:space="preserve"> 141720014</t>
  </si>
  <si>
    <t>Neriadené zemné pretláčanie v hornine tr. 3-4, priemer pretláčania cez 75 do 90 mm</t>
  </si>
  <si>
    <t xml:space="preserve"> 1412532600</t>
  </si>
  <si>
    <t>Rúrka oceľová kruhová hladká bezošvá 11 353.0, EN S235G2T, D 76x3,6 mm</t>
  </si>
  <si>
    <t>Lôžko pod potrubie, stoky a drobné objekty, v otvorenom výkope z piesku a obsyp nad potrbuie 300 mm</t>
  </si>
  <si>
    <t xml:space="preserve"> 564861111</t>
  </si>
  <si>
    <t>Podklad zo štrkodrviny s rozprestrením a zhutnením, hr.po zhutnení 200 mm</t>
  </si>
  <si>
    <t xml:space="preserve"> 581131115</t>
  </si>
  <si>
    <t>Kryt cementobetónový cestných komunikácií skupiny III.a IV., hr.200 mm</t>
  </si>
  <si>
    <t xml:space="preserve"> 871161121</t>
  </si>
  <si>
    <t>Montáž potrubia z tlakových rúrok polyetylénových vonkajšieho priemeru 32 mm</t>
  </si>
  <si>
    <t xml:space="preserve"> 2861126500</t>
  </si>
  <si>
    <t>Rúra pre rozvod vody (1/2) (PE80] PN 10   32 x 2.4 x L</t>
  </si>
  <si>
    <t xml:space="preserve"> 891173111</t>
  </si>
  <si>
    <t>Montáž vodovodnej armatúry na potrubí, ventil hlavný pre prípojky DN 32</t>
  </si>
  <si>
    <t xml:space="preserve"> 891359111</t>
  </si>
  <si>
    <t>Montáž navrtávacieho pásu s ventilom Jt 1 MPa na potr. z rúr liat., oceľ., plast., DN 200</t>
  </si>
  <si>
    <t xml:space="preserve"> 4227510600</t>
  </si>
  <si>
    <t>Navrtávací pás H 506 s guľovým uzáverom na PVC a PE DN 200 G1 1 1/4"</t>
  </si>
  <si>
    <t xml:space="preserve"> 899401111</t>
  </si>
  <si>
    <t>Osadenie poklopu liatinového ventilového</t>
  </si>
  <si>
    <t xml:space="preserve"> 4229135205</t>
  </si>
  <si>
    <t>Poklop Y 4510 - ventilový</t>
  </si>
  <si>
    <t xml:space="preserve"> ks</t>
  </si>
  <si>
    <t xml:space="preserve"> 4220045000</t>
  </si>
  <si>
    <t>Zemná súprava teleskopická Y 1020 DN 25 RD 1,5m</t>
  </si>
  <si>
    <t xml:space="preserve"> 892233111</t>
  </si>
  <si>
    <t>Preplach a dezinfekcia vodovodného potrubia DN od 40 do 70</t>
  </si>
  <si>
    <t xml:space="preserve"> 892241111</t>
  </si>
  <si>
    <t>Ostatné práce na rúrovom vedení, tlakové skúšky vodovodného potrubia DN do 80</t>
  </si>
  <si>
    <t xml:space="preserve"> 11/A 1</t>
  </si>
  <si>
    <t xml:space="preserve"> 893225111</t>
  </si>
  <si>
    <t>Šachty domové od 5 do 8 m3 s osadením liatinových stúpadiel, s betónovou dlažbou v spáde</t>
  </si>
  <si>
    <t>S/S70</t>
  </si>
  <si>
    <t xml:space="preserve"> 5922410300</t>
  </si>
  <si>
    <t>Vodomerná šachta betónová 2400x1800x1800 s oceľovým poklopom a rebríkom</t>
  </si>
  <si>
    <t>KUS</t>
  </si>
  <si>
    <t>Montáž a dodvka vodomerovej zostavy pre vodomoer DN 20 bez dodávky vodomeru / Obecný úrad a Dom služieb/</t>
  </si>
  <si>
    <t xml:space="preserve"> 113107131</t>
  </si>
  <si>
    <t>Odstránenie krytu v ploche do 200 m2 z betónu prostého, hr. vrstvy do 150 mm,  -0,22500t</t>
  </si>
  <si>
    <t xml:space="preserve"> 919735124</t>
  </si>
  <si>
    <t>Rezanie betónového krytu alebo podkladu tr. nad C 12/15 hr. nad 150 do 200 mm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</si>
  <si>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</si>
  <si>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</si>
  <si>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</si>
  <si>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</si>
  <si>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</si>
  <si>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 xml:space="preserve">Dodávateľ: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</si>
</sst>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5" fillId="0" borderId="69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4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8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9" fillId="2" borderId="0" xfId="0" applyFont="1" applyFill="1"/>
    <xf numFmtId="0" fontId="10" fillId="0" borderId="0" xfId="0" applyFont="1"/>
    <xf numFmtId="0" fontId="8" fillId="2" borderId="0" xfId="0" applyFont="1" applyFill="1"/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6" fontId="1" fillId="0" borderId="0" xfId="0" applyNumberFormat="1" applyFont="1"/>
    <xf numFmtId="0" fontId="4" fillId="2" borderId="94" xfId="0" applyFont="1" applyFill="1" applyBorder="1"/>
    <xf numFmtId="49" fontId="5" fillId="0" borderId="94" xfId="0" applyNumberFormat="1" applyFont="1" applyBorder="1"/>
    <xf numFmtId="166" fontId="5" fillId="0" borderId="94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4" fillId="0" borderId="0" xfId="0" applyNumberFormat="1" applyFont="1"/>
    <xf numFmtId="0" fontId="11" fillId="0" borderId="0" xfId="0" applyFont="1"/>
    <xf numFmtId="0" fontId="12" fillId="0" borderId="94" xfId="0" applyFont="1" applyBorder="1"/>
    <xf numFmtId="166" fontId="12" fillId="0" borderId="94" xfId="0" applyNumberFormat="1" applyFont="1" applyBorder="1"/>
    <xf numFmtId="164" fontId="12" fillId="0" borderId="94" xfId="0" applyNumberFormat="1" applyFont="1" applyBorder="1"/>
    <xf numFmtId="0" fontId="13" fillId="0" borderId="94" xfId="0" applyFont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  <xf numFmtId="0" fontId="4" fillId="0" borderId="1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31" xfId="0" applyFont="1" applyFill="1" applyBorder="1"/>
    <xf numFmtId="0" fontId="5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7" fillId="0" borderId="29" xfId="0" applyFont="1" applyFill="1" applyBorder="1"/>
    <xf numFmtId="0" fontId="7" fillId="0" borderId="30" xfId="0" applyFont="1" applyFill="1" applyBorder="1"/>
    <xf numFmtId="0" fontId="7" fillId="0" borderId="31" xfId="0" applyFont="1" applyFill="1" applyBorder="1"/>
    <xf numFmtId="0" fontId="4" fillId="0" borderId="3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5" fillId="2" borderId="25" xfId="0" applyFont="1" applyFill="1" applyBorder="1"/>
    <xf numFmtId="0" fontId="5" fillId="2" borderId="39" xfId="0" applyFont="1" applyFill="1" applyBorder="1" applyAlignment="1">
      <alignment wrapText="1"/>
    </xf>
    <xf numFmtId="0" fontId="1" fillId="2" borderId="40" xfId="0" applyFont="1" applyFill="1" applyBorder="1" applyAlignment="1">
      <alignment wrapText="1"/>
    </xf>
    <xf numFmtId="0" fontId="1" fillId="2" borderId="41" xfId="0" applyFont="1" applyFill="1" applyBorder="1" applyAlignment="1">
      <alignment wrapText="1"/>
    </xf>
    <xf numFmtId="0" fontId="5" fillId="2" borderId="8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4"/>
  <sheetViews>
    <sheetView workbookViewId="0"/>
  </sheetViews>
  <sheetFormatPr baseColWidth="10" defaultColWidth="0" defaultRowHeight="15"/>
  <cols>
    <col min="1" max="1" width="35.6640625" customWidth="1"/>
    <col min="2" max="3" width="15.6640625" customWidth="1"/>
    <col min="4" max="6" width="8.6640625" customWidth="1"/>
    <col min="7" max="7" width="15.6640625" customWidth="1"/>
    <col min="8" max="8" width="1.5" customWidth="1"/>
    <col min="9" max="26" width="0" hidden="1" customWidth="1"/>
    <col min="27" max="16384" width="9.1640625" hidden="1"/>
  </cols>
  <sheetData>
    <row r="1" spans="1:26">
      <c r="A1" s="3"/>
      <c r="B1" s="3"/>
      <c r="C1" s="3"/>
      <c r="D1" s="3"/>
      <c r="E1" s="3"/>
      <c r="F1" s="3"/>
      <c r="G1" s="3"/>
    </row>
    <row r="2" spans="1:26">
      <c r="A2" s="4" t="s">
        <v>0</v>
      </c>
      <c r="B2" s="3"/>
      <c r="C2" s="3"/>
      <c r="D2" s="3"/>
      <c r="E2" s="3"/>
      <c r="F2" s="6" t="s">
        <v>2</v>
      </c>
      <c r="G2" s="6"/>
    </row>
    <row r="3" spans="1:26">
      <c r="A3" s="3"/>
      <c r="B3" s="3"/>
      <c r="C3" s="3"/>
      <c r="D3" s="3"/>
      <c r="E3" s="3"/>
      <c r="F3" s="7" t="s">
        <v>3</v>
      </c>
      <c r="G3" s="7" t="s">
        <v>4</v>
      </c>
    </row>
    <row r="4" spans="1:26">
      <c r="A4" s="188" t="s">
        <v>1</v>
      </c>
      <c r="B4" s="188"/>
      <c r="C4" s="188"/>
      <c r="D4" s="188"/>
      <c r="E4" s="188"/>
      <c r="F4" s="8">
        <v>0.2</v>
      </c>
      <c r="G4" s="8">
        <v>0</v>
      </c>
    </row>
    <row r="5" spans="1:26">
      <c r="A5" s="3"/>
      <c r="B5" s="3"/>
      <c r="C5" s="3"/>
      <c r="D5" s="3"/>
      <c r="E5" s="3"/>
      <c r="F5" s="3"/>
      <c r="G5" s="3"/>
    </row>
    <row r="6" spans="1:26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>
      <c r="A7" s="174" t="s">
        <v>12</v>
      </c>
      <c r="B7" s="175">
        <f>'SO 8228'!I107-Rekapitulácia!D7</f>
        <v>0</v>
      </c>
      <c r="C7" s="175">
        <f>'Kryci_list 8228'!J26</f>
        <v>0</v>
      </c>
      <c r="D7" s="175">
        <v>0</v>
      </c>
      <c r="E7" s="175">
        <f>'Kryci_list 8228'!J17</f>
        <v>0</v>
      </c>
      <c r="F7" s="175">
        <v>0</v>
      </c>
      <c r="G7" s="175">
        <f>B7+C7+D7+E7+F7</f>
        <v>0</v>
      </c>
      <c r="K7">
        <f>'SO 8228'!K107</f>
        <v>0</v>
      </c>
      <c r="Q7">
        <v>30.126000000000001</v>
      </c>
    </row>
    <row r="8" spans="1:26">
      <c r="A8" s="62" t="s">
        <v>13</v>
      </c>
      <c r="B8" s="69">
        <f>'SO 8588'!I70-Rekapitulácia!D8</f>
        <v>0</v>
      </c>
      <c r="C8" s="69">
        <f>'Kryci_list 8588'!J26</f>
        <v>0</v>
      </c>
      <c r="D8" s="69">
        <v>0</v>
      </c>
      <c r="E8" s="69">
        <f>'Kryci_list 8588'!J17</f>
        <v>0</v>
      </c>
      <c r="F8" s="69">
        <v>0</v>
      </c>
      <c r="G8" s="69">
        <f>B8+C8+D8+E8+F8</f>
        <v>0</v>
      </c>
      <c r="K8">
        <f>'SO 8588'!K70</f>
        <v>0</v>
      </c>
      <c r="Q8">
        <v>30.126000000000001</v>
      </c>
    </row>
    <row r="9" spans="1:26">
      <c r="A9" s="181" t="s">
        <v>298</v>
      </c>
      <c r="B9" s="182">
        <f>SUM(B7:B8)</f>
        <v>0</v>
      </c>
      <c r="C9" s="182">
        <f>SUM(C7:C8)</f>
        <v>0</v>
      </c>
      <c r="D9" s="182">
        <f>SUM(D7:D8)</f>
        <v>0</v>
      </c>
      <c r="E9" s="182">
        <f>SUM(E7:E8)</f>
        <v>0</v>
      </c>
      <c r="F9" s="182">
        <f>SUM(F7:F8)</f>
        <v>0</v>
      </c>
      <c r="G9" s="182">
        <f>SUM(G7:G8)-SUM(Z7:Z8)</f>
        <v>0</v>
      </c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</row>
    <row r="10" spans="1:26">
      <c r="A10" s="179" t="s">
        <v>299</v>
      </c>
      <c r="B10" s="180">
        <f>G9-SUM(Rekapitulácia!K7:'Rekapitulácia'!K8)*1</f>
        <v>0</v>
      </c>
      <c r="C10" s="180"/>
      <c r="D10" s="180"/>
      <c r="E10" s="180"/>
      <c r="F10" s="180"/>
      <c r="G10" s="180">
        <f>ROUND(((ROUND(B10,2)*20)/100),2)*1</f>
        <v>0</v>
      </c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</row>
    <row r="11" spans="1:26">
      <c r="A11" s="5" t="s">
        <v>300</v>
      </c>
      <c r="B11" s="177">
        <f>(G9-B10)</f>
        <v>0</v>
      </c>
      <c r="C11" s="177"/>
      <c r="D11" s="177"/>
      <c r="E11" s="177"/>
      <c r="F11" s="177"/>
      <c r="G11" s="177">
        <f>ROUND(((ROUND(B11,2)*0)/100),2)</f>
        <v>0</v>
      </c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</row>
    <row r="12" spans="1:26">
      <c r="A12" s="5" t="s">
        <v>301</v>
      </c>
      <c r="B12" s="177"/>
      <c r="C12" s="177"/>
      <c r="D12" s="177"/>
      <c r="E12" s="177"/>
      <c r="F12" s="177"/>
      <c r="G12" s="177">
        <f>SUM(G9:G11)</f>
        <v>0</v>
      </c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>
      <c r="A13" s="10"/>
      <c r="B13" s="178"/>
      <c r="C13" s="178"/>
      <c r="D13" s="178"/>
      <c r="E13" s="178"/>
      <c r="F13" s="178"/>
      <c r="G13" s="178"/>
    </row>
    <row r="14" spans="1:26">
      <c r="A14" s="10"/>
      <c r="B14" s="178"/>
      <c r="C14" s="178"/>
      <c r="D14" s="178"/>
      <c r="E14" s="178"/>
      <c r="F14" s="178"/>
      <c r="G14" s="178"/>
    </row>
    <row r="15" spans="1:26">
      <c r="A15" s="10"/>
      <c r="B15" s="178"/>
      <c r="C15" s="178"/>
      <c r="D15" s="178"/>
      <c r="E15" s="178"/>
      <c r="F15" s="178"/>
      <c r="G15" s="178"/>
    </row>
    <row r="16" spans="1:26">
      <c r="A16" s="10"/>
      <c r="B16" s="178"/>
      <c r="C16" s="178"/>
      <c r="D16" s="178"/>
      <c r="E16" s="178"/>
      <c r="F16" s="178"/>
      <c r="G16" s="178"/>
    </row>
    <row r="17" spans="1:7">
      <c r="A17" s="10"/>
      <c r="B17" s="178"/>
      <c r="C17" s="178"/>
      <c r="D17" s="178"/>
      <c r="E17" s="178"/>
      <c r="F17" s="178"/>
      <c r="G17" s="178"/>
    </row>
    <row r="18" spans="1:7">
      <c r="A18" s="10"/>
      <c r="B18" s="178"/>
      <c r="C18" s="178"/>
      <c r="D18" s="178"/>
      <c r="E18" s="178"/>
      <c r="F18" s="178"/>
      <c r="G18" s="178"/>
    </row>
    <row r="19" spans="1:7">
      <c r="A19" s="10"/>
      <c r="B19" s="178"/>
      <c r="C19" s="178"/>
      <c r="D19" s="178"/>
      <c r="E19" s="178"/>
      <c r="F19" s="178"/>
      <c r="G19" s="178"/>
    </row>
    <row r="20" spans="1:7">
      <c r="A20" s="10"/>
      <c r="B20" s="178"/>
      <c r="C20" s="178"/>
      <c r="D20" s="178"/>
      <c r="E20" s="178"/>
      <c r="F20" s="178"/>
      <c r="G20" s="178"/>
    </row>
    <row r="21" spans="1:7">
      <c r="A21" s="10"/>
      <c r="B21" s="178"/>
      <c r="C21" s="178"/>
      <c r="D21" s="178"/>
      <c r="E21" s="178"/>
      <c r="F21" s="178"/>
      <c r="G21" s="178"/>
    </row>
    <row r="22" spans="1:7">
      <c r="A22" s="10"/>
      <c r="B22" s="178"/>
      <c r="C22" s="178"/>
      <c r="D22" s="178"/>
      <c r="E22" s="178"/>
      <c r="F22" s="178"/>
      <c r="G22" s="178"/>
    </row>
    <row r="23" spans="1:7">
      <c r="A23" s="10"/>
      <c r="B23" s="178"/>
      <c r="C23" s="178"/>
      <c r="D23" s="178"/>
      <c r="E23" s="178"/>
      <c r="F23" s="178"/>
      <c r="G23" s="178"/>
    </row>
    <row r="24" spans="1:7">
      <c r="A24" s="10"/>
      <c r="B24" s="178"/>
      <c r="C24" s="178"/>
      <c r="D24" s="178"/>
      <c r="E24" s="178"/>
      <c r="F24" s="178"/>
      <c r="G24" s="178"/>
    </row>
    <row r="25" spans="1:7">
      <c r="A25" s="10"/>
      <c r="B25" s="178"/>
      <c r="C25" s="178"/>
      <c r="D25" s="178"/>
      <c r="E25" s="178"/>
      <c r="F25" s="178"/>
      <c r="G25" s="178"/>
    </row>
    <row r="26" spans="1:7">
      <c r="A26" s="10"/>
      <c r="B26" s="178"/>
      <c r="C26" s="178"/>
      <c r="D26" s="178"/>
      <c r="E26" s="178"/>
      <c r="F26" s="178"/>
      <c r="G26" s="178"/>
    </row>
    <row r="27" spans="1:7">
      <c r="A27" s="10"/>
      <c r="B27" s="178"/>
      <c r="C27" s="178"/>
      <c r="D27" s="178"/>
      <c r="E27" s="178"/>
      <c r="F27" s="178"/>
      <c r="G27" s="178"/>
    </row>
    <row r="28" spans="1:7">
      <c r="A28" s="10"/>
      <c r="B28" s="178"/>
      <c r="C28" s="178"/>
      <c r="D28" s="178"/>
      <c r="E28" s="178"/>
      <c r="F28" s="178"/>
      <c r="G28" s="178"/>
    </row>
    <row r="29" spans="1:7">
      <c r="A29" s="10"/>
      <c r="B29" s="178"/>
      <c r="C29" s="178"/>
      <c r="D29" s="178"/>
      <c r="E29" s="178"/>
      <c r="F29" s="178"/>
      <c r="G29" s="178"/>
    </row>
    <row r="30" spans="1:7">
      <c r="A30" s="10"/>
      <c r="B30" s="178"/>
      <c r="C30" s="178"/>
      <c r="D30" s="178"/>
      <c r="E30" s="178"/>
      <c r="F30" s="178"/>
      <c r="G30" s="178"/>
    </row>
    <row r="31" spans="1:7">
      <c r="A31" s="10"/>
      <c r="B31" s="178"/>
      <c r="C31" s="178"/>
      <c r="D31" s="178"/>
      <c r="E31" s="178"/>
      <c r="F31" s="178"/>
      <c r="G31" s="178"/>
    </row>
    <row r="32" spans="1:7">
      <c r="A32" s="10"/>
      <c r="B32" s="178"/>
      <c r="C32" s="178"/>
      <c r="D32" s="178"/>
      <c r="E32" s="178"/>
      <c r="F32" s="178"/>
      <c r="G32" s="178"/>
    </row>
    <row r="33" spans="1:7">
      <c r="A33" s="10"/>
      <c r="B33" s="178"/>
      <c r="C33" s="178"/>
      <c r="D33" s="178"/>
      <c r="E33" s="178"/>
      <c r="F33" s="178"/>
      <c r="G33" s="178"/>
    </row>
    <row r="34" spans="1:7">
      <c r="A34" s="10"/>
      <c r="B34" s="178"/>
      <c r="C34" s="178"/>
      <c r="D34" s="178"/>
      <c r="E34" s="178"/>
      <c r="F34" s="178"/>
      <c r="G34" s="178"/>
    </row>
    <row r="35" spans="1:7">
      <c r="A35" s="1"/>
      <c r="B35" s="141"/>
      <c r="C35" s="141"/>
      <c r="D35" s="141"/>
      <c r="E35" s="141"/>
      <c r="F35" s="141"/>
      <c r="G35" s="141"/>
    </row>
    <row r="36" spans="1:7">
      <c r="A36" s="1"/>
      <c r="B36" s="141"/>
      <c r="C36" s="141"/>
      <c r="D36" s="141"/>
      <c r="E36" s="141"/>
      <c r="F36" s="141"/>
      <c r="G36" s="141"/>
    </row>
    <row r="37" spans="1:7">
      <c r="A37" s="1"/>
      <c r="B37" s="141"/>
      <c r="C37" s="141"/>
      <c r="D37" s="141"/>
      <c r="E37" s="141"/>
      <c r="F37" s="141"/>
      <c r="G37" s="141"/>
    </row>
    <row r="38" spans="1:7">
      <c r="A38" s="1"/>
      <c r="B38" s="141"/>
      <c r="C38" s="141"/>
      <c r="D38" s="141"/>
      <c r="E38" s="141"/>
      <c r="F38" s="141"/>
      <c r="G38" s="141"/>
    </row>
    <row r="39" spans="1:7">
      <c r="A39" s="1"/>
      <c r="B39" s="141"/>
      <c r="C39" s="141"/>
      <c r="D39" s="141"/>
      <c r="E39" s="141"/>
      <c r="F39" s="141"/>
      <c r="G39" s="141"/>
    </row>
    <row r="40" spans="1:7">
      <c r="A40" s="1"/>
      <c r="B40" s="141"/>
      <c r="C40" s="141"/>
      <c r="D40" s="141"/>
      <c r="E40" s="141"/>
      <c r="F40" s="141"/>
      <c r="G40" s="141"/>
    </row>
    <row r="41" spans="1:7">
      <c r="A41" s="1"/>
      <c r="B41" s="141"/>
      <c r="C41" s="141"/>
      <c r="D41" s="141"/>
      <c r="E41" s="141"/>
      <c r="F41" s="141"/>
      <c r="G41" s="141"/>
    </row>
    <row r="42" spans="1:7">
      <c r="A42" s="1"/>
      <c r="B42" s="141"/>
      <c r="C42" s="141"/>
      <c r="D42" s="141"/>
      <c r="E42" s="141"/>
      <c r="F42" s="141"/>
      <c r="G42" s="141"/>
    </row>
    <row r="43" spans="1:7">
      <c r="A43" s="1"/>
      <c r="B43" s="141"/>
      <c r="C43" s="141"/>
      <c r="D43" s="141"/>
      <c r="E43" s="141"/>
      <c r="F43" s="141"/>
      <c r="G43" s="141"/>
    </row>
    <row r="44" spans="1:7">
      <c r="A44" s="1"/>
      <c r="B44" s="141"/>
      <c r="C44" s="141"/>
      <c r="D44" s="141"/>
      <c r="E44" s="141"/>
      <c r="F44" s="141"/>
      <c r="G44" s="141"/>
    </row>
    <row r="45" spans="1:7">
      <c r="A45" s="1"/>
      <c r="B45" s="141"/>
      <c r="C45" s="141"/>
      <c r="D45" s="141"/>
      <c r="E45" s="141"/>
      <c r="F45" s="141"/>
      <c r="G45" s="141"/>
    </row>
    <row r="46" spans="1:7">
      <c r="A46" s="1"/>
      <c r="B46" s="141"/>
      <c r="C46" s="141"/>
      <c r="D46" s="141"/>
      <c r="E46" s="141"/>
      <c r="F46" s="141"/>
      <c r="G46" s="141"/>
    </row>
    <row r="47" spans="1:7">
      <c r="A47" s="1"/>
      <c r="B47" s="141"/>
      <c r="C47" s="141"/>
      <c r="D47" s="141"/>
      <c r="E47" s="141"/>
      <c r="F47" s="141"/>
      <c r="G47" s="141"/>
    </row>
    <row r="48" spans="1:7">
      <c r="A48" s="1"/>
      <c r="B48" s="141"/>
      <c r="C48" s="141"/>
      <c r="D48" s="141"/>
      <c r="E48" s="141"/>
      <c r="F48" s="141"/>
      <c r="G48" s="141"/>
    </row>
    <row r="49" spans="1:7">
      <c r="A49" s="1"/>
      <c r="B49" s="141"/>
      <c r="C49" s="141"/>
      <c r="D49" s="141"/>
      <c r="E49" s="141"/>
      <c r="F49" s="141"/>
      <c r="G49" s="141"/>
    </row>
    <row r="50" spans="1:7">
      <c r="A50" s="1"/>
      <c r="B50" s="141"/>
      <c r="C50" s="141"/>
      <c r="D50" s="141"/>
      <c r="E50" s="141"/>
      <c r="F50" s="141"/>
      <c r="G50" s="141"/>
    </row>
    <row r="51" spans="1:7">
      <c r="B51" s="176"/>
      <c r="C51" s="176"/>
      <c r="D51" s="176"/>
      <c r="E51" s="176"/>
      <c r="F51" s="176"/>
      <c r="G51" s="176"/>
    </row>
    <row r="52" spans="1:7">
      <c r="B52" s="176"/>
      <c r="C52" s="176"/>
      <c r="D52" s="176"/>
      <c r="E52" s="176"/>
      <c r="F52" s="176"/>
      <c r="G52" s="176"/>
    </row>
    <row r="53" spans="1:7">
      <c r="B53" s="176"/>
      <c r="C53" s="176"/>
      <c r="D53" s="176"/>
      <c r="E53" s="176"/>
      <c r="F53" s="176"/>
      <c r="G53" s="176"/>
    </row>
    <row r="54" spans="1:7">
      <c r="B54" s="176"/>
      <c r="C54" s="176"/>
      <c r="D54" s="176"/>
      <c r="E54" s="176"/>
      <c r="F54" s="176"/>
      <c r="G54" s="176"/>
    </row>
    <row r="55" spans="1:7">
      <c r="B55" s="176"/>
      <c r="C55" s="176"/>
      <c r="D55" s="176"/>
      <c r="E55" s="176"/>
      <c r="F55" s="176"/>
      <c r="G55" s="176"/>
    </row>
    <row r="56" spans="1:7">
      <c r="B56" s="176"/>
      <c r="C56" s="176"/>
      <c r="D56" s="176"/>
      <c r="E56" s="176"/>
      <c r="F56" s="176"/>
      <c r="G56" s="176"/>
    </row>
    <row r="57" spans="1:7">
      <c r="B57" s="176"/>
      <c r="C57" s="176"/>
      <c r="D57" s="176"/>
      <c r="E57" s="176"/>
      <c r="F57" s="176"/>
      <c r="G57" s="176"/>
    </row>
    <row r="58" spans="1:7">
      <c r="B58" s="176"/>
      <c r="C58" s="176"/>
      <c r="D58" s="176"/>
      <c r="E58" s="176"/>
      <c r="F58" s="176"/>
      <c r="G58" s="176"/>
    </row>
    <row r="59" spans="1:7">
      <c r="B59" s="176"/>
      <c r="C59" s="176"/>
      <c r="D59" s="176"/>
      <c r="E59" s="176"/>
      <c r="F59" s="176"/>
      <c r="G59" s="176"/>
    </row>
    <row r="60" spans="1:7">
      <c r="B60" s="176"/>
      <c r="C60" s="176"/>
      <c r="D60" s="176"/>
      <c r="E60" s="176"/>
      <c r="F60" s="176"/>
      <c r="G60" s="176"/>
    </row>
    <row r="61" spans="1:7">
      <c r="B61" s="176"/>
      <c r="C61" s="176"/>
      <c r="D61" s="176"/>
      <c r="E61" s="176"/>
      <c r="F61" s="176"/>
      <c r="G61" s="176"/>
    </row>
    <row r="62" spans="1:7">
      <c r="B62" s="176"/>
      <c r="C62" s="176"/>
      <c r="D62" s="176"/>
      <c r="E62" s="176"/>
      <c r="F62" s="176"/>
      <c r="G62" s="176"/>
    </row>
    <row r="63" spans="1:7">
      <c r="B63" s="176"/>
      <c r="C63" s="176"/>
      <c r="D63" s="176"/>
      <c r="E63" s="176"/>
      <c r="F63" s="176"/>
      <c r="G63" s="176"/>
    </row>
    <row r="64" spans="1:7">
      <c r="B64" s="176"/>
      <c r="C64" s="176"/>
      <c r="D64" s="176"/>
      <c r="E64" s="176"/>
      <c r="F64" s="176"/>
      <c r="G64" s="176"/>
    </row>
    <row r="65" spans="2:7">
      <c r="B65" s="176"/>
      <c r="C65" s="176"/>
      <c r="D65" s="176"/>
      <c r="E65" s="176"/>
      <c r="F65" s="176"/>
      <c r="G65" s="176"/>
    </row>
    <row r="66" spans="2:7">
      <c r="B66" s="176"/>
      <c r="C66" s="176"/>
      <c r="D66" s="176"/>
      <c r="E66" s="176"/>
      <c r="F66" s="176"/>
      <c r="G66" s="176"/>
    </row>
    <row r="67" spans="2:7">
      <c r="B67" s="176"/>
      <c r="C67" s="176"/>
      <c r="D67" s="176"/>
      <c r="E67" s="176"/>
      <c r="F67" s="176"/>
      <c r="G67" s="176"/>
    </row>
    <row r="68" spans="2:7">
      <c r="B68" s="176"/>
      <c r="C68" s="176"/>
      <c r="D68" s="176"/>
      <c r="E68" s="176"/>
      <c r="F68" s="176"/>
      <c r="G68" s="176"/>
    </row>
    <row r="69" spans="2:7">
      <c r="B69" s="176"/>
      <c r="C69" s="176"/>
      <c r="D69" s="176"/>
      <c r="E69" s="176"/>
      <c r="F69" s="176"/>
      <c r="G69" s="176"/>
    </row>
    <row r="70" spans="2:7">
      <c r="B70" s="176"/>
      <c r="C70" s="176"/>
      <c r="D70" s="176"/>
      <c r="E70" s="176"/>
      <c r="F70" s="176"/>
      <c r="G70" s="176"/>
    </row>
    <row r="71" spans="2:7">
      <c r="B71" s="176"/>
      <c r="C71" s="176"/>
      <c r="D71" s="176"/>
      <c r="E71" s="176"/>
      <c r="F71" s="176"/>
      <c r="G71" s="176"/>
    </row>
    <row r="72" spans="2:7">
      <c r="B72" s="176"/>
      <c r="C72" s="176"/>
      <c r="D72" s="176"/>
      <c r="E72" s="176"/>
      <c r="F72" s="176"/>
      <c r="G72" s="176"/>
    </row>
    <row r="73" spans="2:7">
      <c r="B73" s="176"/>
      <c r="C73" s="176"/>
      <c r="D73" s="176"/>
      <c r="E73" s="176"/>
      <c r="F73" s="176"/>
      <c r="G73" s="176"/>
    </row>
    <row r="74" spans="2:7">
      <c r="B74" s="176"/>
      <c r="C74" s="176"/>
      <c r="D74" s="176"/>
      <c r="E74" s="176"/>
      <c r="F74" s="176"/>
      <c r="G74" s="176"/>
    </row>
    <row r="75" spans="2:7">
      <c r="B75" s="176"/>
      <c r="C75" s="176"/>
      <c r="D75" s="176"/>
      <c r="E75" s="176"/>
      <c r="F75" s="176"/>
      <c r="G75" s="176"/>
    </row>
    <row r="76" spans="2:7">
      <c r="B76" s="176"/>
      <c r="C76" s="176"/>
      <c r="D76" s="176"/>
      <c r="E76" s="176"/>
      <c r="F76" s="176"/>
      <c r="G76" s="176"/>
    </row>
    <row r="77" spans="2:7">
      <c r="B77" s="176"/>
      <c r="C77" s="176"/>
      <c r="D77" s="176"/>
      <c r="E77" s="176"/>
      <c r="F77" s="176"/>
      <c r="G77" s="176"/>
    </row>
    <row r="78" spans="2:7">
      <c r="B78" s="176"/>
      <c r="C78" s="176"/>
      <c r="D78" s="176"/>
      <c r="E78" s="176"/>
      <c r="F78" s="176"/>
      <c r="G78" s="176"/>
    </row>
    <row r="79" spans="2:7">
      <c r="B79" s="176"/>
      <c r="C79" s="176"/>
      <c r="D79" s="176"/>
      <c r="E79" s="176"/>
      <c r="F79" s="176"/>
      <c r="G79" s="176"/>
    </row>
    <row r="80" spans="2:7">
      <c r="B80" s="176"/>
      <c r="C80" s="176"/>
      <c r="D80" s="176"/>
      <c r="E80" s="176"/>
      <c r="F80" s="176"/>
      <c r="G80" s="176"/>
    </row>
    <row r="81" spans="2:7">
      <c r="B81" s="176"/>
      <c r="C81" s="176"/>
      <c r="D81" s="176"/>
      <c r="E81" s="176"/>
      <c r="F81" s="176"/>
      <c r="G81" s="176"/>
    </row>
    <row r="82" spans="2:7">
      <c r="B82" s="176"/>
      <c r="C82" s="176"/>
      <c r="D82" s="176"/>
      <c r="E82" s="176"/>
      <c r="F82" s="176"/>
      <c r="G82" s="176"/>
    </row>
    <row r="83" spans="2:7">
      <c r="B83" s="176"/>
      <c r="C83" s="176"/>
      <c r="D83" s="176"/>
      <c r="E83" s="176"/>
      <c r="F83" s="176"/>
      <c r="G83" s="176"/>
    </row>
    <row r="84" spans="2:7">
      <c r="B84" s="176"/>
      <c r="C84" s="176"/>
      <c r="D84" s="176"/>
      <c r="E84" s="176"/>
      <c r="F84" s="176"/>
      <c r="G84" s="176"/>
    </row>
    <row r="85" spans="2:7">
      <c r="B85" s="176"/>
      <c r="C85" s="176"/>
      <c r="D85" s="176"/>
      <c r="E85" s="176"/>
      <c r="F85" s="176"/>
      <c r="G85" s="176"/>
    </row>
    <row r="86" spans="2:7">
      <c r="B86" s="176"/>
      <c r="C86" s="176"/>
      <c r="D86" s="176"/>
      <c r="E86" s="176"/>
      <c r="F86" s="176"/>
      <c r="G86" s="176"/>
    </row>
    <row r="87" spans="2:7">
      <c r="B87" s="176"/>
      <c r="C87" s="176"/>
      <c r="D87" s="176"/>
      <c r="E87" s="176"/>
      <c r="F87" s="176"/>
      <c r="G87" s="176"/>
    </row>
    <row r="88" spans="2:7">
      <c r="B88" s="176"/>
      <c r="C88" s="176"/>
      <c r="D88" s="176"/>
      <c r="E88" s="176"/>
      <c r="F88" s="176"/>
      <c r="G88" s="176"/>
    </row>
    <row r="89" spans="2:7">
      <c r="B89" s="176"/>
      <c r="C89" s="176"/>
      <c r="D89" s="176"/>
      <c r="E89" s="176"/>
      <c r="F89" s="176"/>
      <c r="G89" s="176"/>
    </row>
    <row r="90" spans="2:7">
      <c r="B90" s="176"/>
      <c r="C90" s="176"/>
      <c r="D90" s="176"/>
      <c r="E90" s="176"/>
      <c r="F90" s="176"/>
      <c r="G90" s="176"/>
    </row>
    <row r="91" spans="2:7">
      <c r="B91" s="176"/>
      <c r="C91" s="176"/>
      <c r="D91" s="176"/>
      <c r="E91" s="176"/>
      <c r="F91" s="176"/>
      <c r="G91" s="176"/>
    </row>
    <row r="92" spans="2:7">
      <c r="B92" s="176"/>
      <c r="C92" s="176"/>
      <c r="D92" s="176"/>
      <c r="E92" s="176"/>
      <c r="F92" s="176"/>
      <c r="G92" s="176"/>
    </row>
    <row r="93" spans="2:7">
      <c r="B93" s="176"/>
      <c r="C93" s="176"/>
      <c r="D93" s="176"/>
      <c r="E93" s="176"/>
      <c r="F93" s="176"/>
      <c r="G93" s="176"/>
    </row>
    <row r="94" spans="2:7">
      <c r="B94" s="176"/>
      <c r="C94" s="176"/>
      <c r="D94" s="176"/>
      <c r="E94" s="176"/>
      <c r="F94" s="176"/>
      <c r="G94" s="176"/>
    </row>
    <row r="95" spans="2:7">
      <c r="B95" s="176"/>
      <c r="C95" s="176"/>
      <c r="D95" s="176"/>
      <c r="E95" s="176"/>
      <c r="F95" s="176"/>
      <c r="G95" s="176"/>
    </row>
    <row r="96" spans="2:7">
      <c r="B96" s="176"/>
      <c r="C96" s="176"/>
      <c r="D96" s="176"/>
      <c r="E96" s="176"/>
      <c r="F96" s="176"/>
      <c r="G96" s="176"/>
    </row>
    <row r="97" spans="2:7">
      <c r="B97" s="176"/>
      <c r="C97" s="176"/>
      <c r="D97" s="176"/>
      <c r="E97" s="176"/>
      <c r="F97" s="176"/>
      <c r="G97" s="176"/>
    </row>
    <row r="98" spans="2:7">
      <c r="B98" s="176"/>
      <c r="C98" s="176"/>
      <c r="D98" s="176"/>
      <c r="E98" s="176"/>
      <c r="F98" s="176"/>
      <c r="G98" s="176"/>
    </row>
    <row r="99" spans="2:7">
      <c r="B99" s="176"/>
      <c r="C99" s="176"/>
      <c r="D99" s="176"/>
      <c r="E99" s="176"/>
      <c r="F99" s="176"/>
      <c r="G99" s="176"/>
    </row>
    <row r="100" spans="2:7">
      <c r="B100" s="176"/>
      <c r="C100" s="176"/>
      <c r="D100" s="176"/>
      <c r="E100" s="176"/>
      <c r="F100" s="176"/>
      <c r="G100" s="176"/>
    </row>
    <row r="101" spans="2:7">
      <c r="B101" s="176"/>
      <c r="C101" s="176"/>
      <c r="D101" s="176"/>
      <c r="E101" s="176"/>
      <c r="F101" s="176"/>
      <c r="G101" s="176"/>
    </row>
    <row r="102" spans="2:7">
      <c r="B102" s="176"/>
      <c r="C102" s="176"/>
      <c r="D102" s="176"/>
      <c r="E102" s="176"/>
      <c r="F102" s="176"/>
      <c r="G102" s="176"/>
    </row>
    <row r="103" spans="2:7">
      <c r="B103" s="176"/>
      <c r="C103" s="176"/>
      <c r="D103" s="176"/>
      <c r="E103" s="176"/>
      <c r="F103" s="176"/>
      <c r="G103" s="176"/>
    </row>
    <row r="104" spans="2:7">
      <c r="B104" s="176"/>
      <c r="C104" s="176"/>
      <c r="D104" s="176"/>
      <c r="E104" s="176"/>
      <c r="F104" s="176"/>
      <c r="G104" s="176"/>
    </row>
  </sheetData>
  <mergeCells count="1">
    <mergeCell ref="A4:E4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1"/>
  <sheetViews>
    <sheetView workbookViewId="0">
      <selection activeCell="F5" sqref="F5"/>
    </sheetView>
  </sheetViews>
  <sheetFormatPr baseColWidth="10" defaultColWidth="0" defaultRowHeight="15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5" width="0" hidden="1" customWidth="1"/>
    <col min="26" max="26" width="0.1640625" customWidth="1"/>
    <col min="27" max="16384" width="9.1640625" hidden="1"/>
  </cols>
  <sheetData>
    <row r="1" spans="1:23" ht="28" customHeight="1" thickBot="1">
      <c r="A1" s="3"/>
      <c r="B1" s="12"/>
      <c r="C1" s="12"/>
      <c r="D1" s="12"/>
      <c r="E1" s="12"/>
      <c r="F1" s="13" t="s">
        <v>302</v>
      </c>
      <c r="G1" s="12"/>
      <c r="H1" s="12"/>
      <c r="I1" s="12"/>
      <c r="J1" s="12"/>
      <c r="W1">
        <v>30.126000000000001</v>
      </c>
    </row>
    <row r="2" spans="1:23" ht="18" customHeight="1" thickTop="1">
      <c r="A2" s="11"/>
      <c r="B2" s="189" t="s">
        <v>1</v>
      </c>
      <c r="C2" s="190"/>
      <c r="D2" s="190"/>
      <c r="E2" s="190"/>
      <c r="F2" s="190"/>
      <c r="G2" s="190"/>
      <c r="H2" s="190"/>
      <c r="I2" s="190"/>
      <c r="J2" s="191"/>
    </row>
    <row r="3" spans="1:23" ht="18" customHeight="1">
      <c r="A3" s="11"/>
      <c r="B3" s="22"/>
      <c r="C3" s="19"/>
      <c r="D3" s="16"/>
      <c r="E3" s="16"/>
      <c r="F3" s="16"/>
      <c r="G3" s="16"/>
      <c r="H3" s="16"/>
      <c r="I3" s="37" t="s">
        <v>15</v>
      </c>
      <c r="J3" s="30"/>
    </row>
    <row r="4" spans="1:23" ht="18" customHeight="1">
      <c r="A4" s="11"/>
      <c r="B4" s="22"/>
      <c r="C4" s="19"/>
      <c r="D4" s="16"/>
      <c r="E4" s="16"/>
      <c r="F4" s="16"/>
      <c r="G4" s="16"/>
      <c r="H4" s="16"/>
      <c r="I4" s="37" t="s">
        <v>17</v>
      </c>
      <c r="J4" s="30"/>
    </row>
    <row r="5" spans="1:23" ht="18" customHeight="1" thickBot="1">
      <c r="A5" s="11"/>
      <c r="B5" s="38" t="s">
        <v>18</v>
      </c>
      <c r="C5" s="19"/>
      <c r="D5" s="16"/>
      <c r="E5" s="16"/>
      <c r="F5" s="211" t="s">
        <v>84</v>
      </c>
      <c r="G5" s="16"/>
      <c r="H5" s="16"/>
      <c r="I5" s="37" t="s">
        <v>20</v>
      </c>
      <c r="J5" s="207"/>
    </row>
    <row r="6" spans="1:23" ht="20" customHeight="1" thickTop="1">
      <c r="A6" s="11"/>
      <c r="B6" s="192" t="s">
        <v>21</v>
      </c>
      <c r="C6" s="193"/>
      <c r="D6" s="193"/>
      <c r="E6" s="193"/>
      <c r="F6" s="193"/>
      <c r="G6" s="193"/>
      <c r="H6" s="193"/>
      <c r="I6" s="193"/>
      <c r="J6" s="194"/>
    </row>
    <row r="7" spans="1:23" ht="18" customHeight="1">
      <c r="A7" s="11"/>
      <c r="B7" s="49" t="s">
        <v>24</v>
      </c>
      <c r="C7" s="42"/>
      <c r="D7" s="17"/>
      <c r="E7" s="17"/>
      <c r="F7" s="17"/>
      <c r="G7" s="50" t="s">
        <v>25</v>
      </c>
      <c r="H7" s="17"/>
      <c r="I7" s="28"/>
      <c r="J7" s="43"/>
    </row>
    <row r="8" spans="1:23" ht="20" customHeight="1">
      <c r="A8" s="11"/>
      <c r="B8" s="195" t="s">
        <v>22</v>
      </c>
      <c r="C8" s="196"/>
      <c r="D8" s="196"/>
      <c r="E8" s="196"/>
      <c r="F8" s="196"/>
      <c r="G8" s="196"/>
      <c r="H8" s="196"/>
      <c r="I8" s="196"/>
      <c r="J8" s="197"/>
    </row>
    <row r="9" spans="1:23" ht="18" customHeight="1">
      <c r="A9" s="11"/>
      <c r="B9" s="38" t="s">
        <v>24</v>
      </c>
      <c r="C9" s="19"/>
      <c r="D9" s="16"/>
      <c r="E9" s="16"/>
      <c r="F9" s="16"/>
      <c r="G9" s="39" t="s">
        <v>25</v>
      </c>
      <c r="H9" s="16"/>
      <c r="I9" s="27"/>
      <c r="J9" s="30"/>
    </row>
    <row r="10" spans="1:23" ht="20" customHeight="1">
      <c r="A10" s="11"/>
      <c r="B10" s="208" t="s">
        <v>303</v>
      </c>
      <c r="C10" s="209"/>
      <c r="D10" s="209"/>
      <c r="E10" s="209"/>
      <c r="F10" s="209"/>
      <c r="G10" s="209"/>
      <c r="H10" s="209"/>
      <c r="I10" s="209"/>
      <c r="J10" s="210"/>
    </row>
    <row r="11" spans="1:23" ht="18" customHeight="1" thickBot="1">
      <c r="A11" s="11"/>
      <c r="B11" s="38" t="s">
        <v>24</v>
      </c>
      <c r="C11" s="19"/>
      <c r="D11" s="16"/>
      <c r="E11" s="16"/>
      <c r="F11" s="16"/>
      <c r="G11" s="39" t="s">
        <v>25</v>
      </c>
      <c r="H11" s="16"/>
      <c r="I11" s="27"/>
      <c r="J11" s="30"/>
    </row>
    <row r="12" spans="1:23" ht="18" customHeight="1" thickTop="1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>
      <c r="A15" s="11"/>
      <c r="B15" s="83" t="s">
        <v>26</v>
      </c>
      <c r="C15" s="84" t="s">
        <v>6</v>
      </c>
      <c r="D15" s="84" t="s">
        <v>53</v>
      </c>
      <c r="E15" s="85" t="s">
        <v>54</v>
      </c>
      <c r="F15" s="98" t="s">
        <v>55</v>
      </c>
      <c r="G15" s="51" t="s">
        <v>31</v>
      </c>
      <c r="H15" s="54" t="s">
        <v>32</v>
      </c>
      <c r="I15" s="26"/>
      <c r="J15" s="48"/>
    </row>
    <row r="16" spans="1:23" ht="18" customHeight="1">
      <c r="A16" s="11"/>
      <c r="B16" s="86">
        <v>1</v>
      </c>
      <c r="C16" s="87" t="s">
        <v>27</v>
      </c>
      <c r="D16" s="88">
        <f>'Kryci_list 8228'!D16+'Kryci_list 8588'!D16</f>
        <v>0</v>
      </c>
      <c r="E16" s="89">
        <f>'Kryci_list 8228'!E16+'Kryci_list 8588'!E16</f>
        <v>0</v>
      </c>
      <c r="F16" s="99">
        <f>'Kryci_list 8228'!F16+'Kryci_list 8588'!F16</f>
        <v>0</v>
      </c>
      <c r="G16" s="52">
        <v>6</v>
      </c>
      <c r="H16" s="108" t="s">
        <v>33</v>
      </c>
      <c r="I16" s="119"/>
      <c r="J16" s="111">
        <f>Rekapitulácia!F9</f>
        <v>0</v>
      </c>
    </row>
    <row r="17" spans="1:10" ht="18" customHeight="1">
      <c r="A17" s="11"/>
      <c r="B17" s="59">
        <v>2</v>
      </c>
      <c r="C17" s="63" t="s">
        <v>28</v>
      </c>
      <c r="D17" s="70">
        <f>'Kryci_list 8228'!D17+'Kryci_list 8588'!D17</f>
        <v>0</v>
      </c>
      <c r="E17" s="68">
        <f>'Kryci_list 8228'!E17+'Kryci_list 8588'!E17</f>
        <v>0</v>
      </c>
      <c r="F17" s="73">
        <f>'Kryci_list 8228'!F17+'Kryci_list 8588'!F17</f>
        <v>0</v>
      </c>
      <c r="G17" s="53">
        <v>7</v>
      </c>
      <c r="H17" s="109" t="s">
        <v>34</v>
      </c>
      <c r="I17" s="119"/>
      <c r="J17" s="112">
        <f>Rekapitulácia!E9</f>
        <v>0</v>
      </c>
    </row>
    <row r="18" spans="1:10" ht="18" customHeight="1">
      <c r="A18" s="11"/>
      <c r="B18" s="60">
        <v>3</v>
      </c>
      <c r="C18" s="64" t="s">
        <v>29</v>
      </c>
      <c r="D18" s="71">
        <f>'Kryci_list 8228'!D18+'Kryci_list 8588'!D18</f>
        <v>0</v>
      </c>
      <c r="E18" s="69">
        <f>'Kryci_list 8228'!E18+'Kryci_list 8588'!E18</f>
        <v>0</v>
      </c>
      <c r="F18" s="74">
        <f>'Kryci_list 8228'!F18+'Kryci_list 8588'!F18</f>
        <v>0</v>
      </c>
      <c r="G18" s="53">
        <v>8</v>
      </c>
      <c r="H18" s="109" t="s">
        <v>35</v>
      </c>
      <c r="I18" s="119"/>
      <c r="J18" s="112">
        <f>Rekapitulácia!D9</f>
        <v>0</v>
      </c>
    </row>
    <row r="19" spans="1:10" ht="18" customHeight="1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19"/>
      <c r="J19" s="118"/>
    </row>
    <row r="20" spans="1:10" ht="18" customHeight="1" thickBot="1">
      <c r="A20" s="11"/>
      <c r="B20" s="60">
        <v>5</v>
      </c>
      <c r="C20" s="66" t="s">
        <v>30</v>
      </c>
      <c r="D20" s="72"/>
      <c r="E20" s="93"/>
      <c r="F20" s="100">
        <f>SUM(F16:F19)</f>
        <v>0</v>
      </c>
      <c r="G20" s="53">
        <v>10</v>
      </c>
      <c r="H20" s="109" t="s">
        <v>30</v>
      </c>
      <c r="I20" s="121"/>
      <c r="J20" s="92">
        <f>SUM(J16:J19)</f>
        <v>0</v>
      </c>
    </row>
    <row r="21" spans="1:10" ht="18" customHeight="1" thickTop="1">
      <c r="A21" s="11"/>
      <c r="B21" s="57" t="s">
        <v>43</v>
      </c>
      <c r="C21" s="61" t="s">
        <v>7</v>
      </c>
      <c r="D21" s="67"/>
      <c r="E21" s="18"/>
      <c r="F21" s="91"/>
      <c r="G21" s="57" t="s">
        <v>49</v>
      </c>
      <c r="H21" s="54" t="s">
        <v>7</v>
      </c>
      <c r="I21" s="28"/>
      <c r="J21" s="122"/>
    </row>
    <row r="22" spans="1:10" ht="18" customHeight="1">
      <c r="A22" s="11"/>
      <c r="B22" s="52">
        <v>11</v>
      </c>
      <c r="C22" s="55" t="s">
        <v>44</v>
      </c>
      <c r="D22" s="79"/>
      <c r="E22" s="82"/>
      <c r="F22" s="73">
        <f>'Kryci_list 8228'!F22+'Kryci_list 8588'!F22</f>
        <v>0</v>
      </c>
      <c r="G22" s="52">
        <v>16</v>
      </c>
      <c r="H22" s="108" t="s">
        <v>50</v>
      </c>
      <c r="I22" s="119"/>
      <c r="J22" s="111">
        <f>'Kryci_list 8228'!J22+'Kryci_list 8588'!J22</f>
        <v>0</v>
      </c>
    </row>
    <row r="23" spans="1:10" ht="18" customHeight="1">
      <c r="A23" s="11"/>
      <c r="B23" s="53">
        <v>12</v>
      </c>
      <c r="C23" s="56" t="s">
        <v>45</v>
      </c>
      <c r="D23" s="58"/>
      <c r="E23" s="82"/>
      <c r="F23" s="74">
        <f>'Kryci_list 8228'!F23+'Kryci_list 8588'!F23</f>
        <v>0</v>
      </c>
      <c r="G23" s="53">
        <v>17</v>
      </c>
      <c r="H23" s="109" t="s">
        <v>51</v>
      </c>
      <c r="I23" s="119"/>
      <c r="J23" s="112">
        <f>'Kryci_list 8228'!J23+'Kryci_list 8588'!J23</f>
        <v>0</v>
      </c>
    </row>
    <row r="24" spans="1:10" ht="18" customHeight="1">
      <c r="A24" s="11"/>
      <c r="B24" s="53">
        <v>13</v>
      </c>
      <c r="C24" s="56" t="s">
        <v>46</v>
      </c>
      <c r="D24" s="58"/>
      <c r="E24" s="82"/>
      <c r="F24" s="74">
        <f>'Kryci_list 8228'!F24+'Kryci_list 8588'!F24</f>
        <v>0</v>
      </c>
      <c r="G24" s="53">
        <v>18</v>
      </c>
      <c r="H24" s="109" t="s">
        <v>52</v>
      </c>
      <c r="I24" s="119"/>
      <c r="J24" s="112">
        <f>'Kryci_list 8228'!J24+'Kryci_list 8588'!J24</f>
        <v>0</v>
      </c>
    </row>
    <row r="25" spans="1:10" ht="18" customHeight="1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19"/>
      <c r="J25" s="112"/>
    </row>
    <row r="26" spans="1:10" ht="18" customHeight="1" thickBot="1">
      <c r="A26" s="11"/>
      <c r="B26" s="53">
        <v>15</v>
      </c>
      <c r="C26" s="56"/>
      <c r="D26" s="58"/>
      <c r="E26" s="58"/>
      <c r="F26" s="101"/>
      <c r="G26" s="53">
        <v>20</v>
      </c>
      <c r="H26" s="109" t="s">
        <v>30</v>
      </c>
      <c r="I26" s="121"/>
      <c r="J26" s="92">
        <f>SUM(J22:J25)+SUM(F22:F25)</f>
        <v>0</v>
      </c>
    </row>
    <row r="27" spans="1:10" ht="18" customHeight="1" thickTop="1">
      <c r="A27" s="11"/>
      <c r="B27" s="94"/>
      <c r="C27" s="133" t="s">
        <v>58</v>
      </c>
      <c r="D27" s="126"/>
      <c r="E27" s="95"/>
      <c r="F27" s="29"/>
      <c r="G27" s="102" t="s">
        <v>36</v>
      </c>
      <c r="H27" s="97" t="s">
        <v>37</v>
      </c>
      <c r="I27" s="28"/>
      <c r="J27" s="31"/>
    </row>
    <row r="28" spans="1:10" ht="18" customHeight="1">
      <c r="A28" s="11"/>
      <c r="B28" s="25"/>
      <c r="C28" s="124"/>
      <c r="D28" s="127"/>
      <c r="E28" s="21"/>
      <c r="F28" s="11"/>
      <c r="G28" s="103">
        <v>21</v>
      </c>
      <c r="H28" s="107" t="s">
        <v>38</v>
      </c>
      <c r="I28" s="114"/>
      <c r="J28" s="90">
        <f>F20+J20+F26+J26</f>
        <v>0</v>
      </c>
    </row>
    <row r="29" spans="1:10" ht="18" customHeight="1">
      <c r="A29" s="11"/>
      <c r="B29" s="75"/>
      <c r="C29" s="125"/>
      <c r="D29" s="128"/>
      <c r="E29" s="21"/>
      <c r="F29" s="11"/>
      <c r="G29" s="52">
        <v>22</v>
      </c>
      <c r="H29" s="108" t="s">
        <v>39</v>
      </c>
      <c r="I29" s="115">
        <f>Rekapitulácia!B10</f>
        <v>0</v>
      </c>
      <c r="J29" s="111">
        <f>ROUND(((ROUND(I29,2)*20)/100),2)*1</f>
        <v>0</v>
      </c>
    </row>
    <row r="30" spans="1:10" ht="18" customHeight="1">
      <c r="A30" s="11"/>
      <c r="B30" s="22"/>
      <c r="C30" s="117"/>
      <c r="D30" s="119"/>
      <c r="E30" s="21"/>
      <c r="F30" s="11"/>
      <c r="G30" s="53">
        <v>23</v>
      </c>
      <c r="H30" s="109" t="s">
        <v>40</v>
      </c>
      <c r="I30" s="81">
        <f>Rekapitulácia!B11</f>
        <v>0</v>
      </c>
      <c r="J30" s="112">
        <f>ROUND(((ROUND(I30,2)*0)/100),2)</f>
        <v>0</v>
      </c>
    </row>
    <row r="31" spans="1:10" ht="18" customHeight="1">
      <c r="A31" s="11"/>
      <c r="B31" s="23"/>
      <c r="C31" s="129"/>
      <c r="D31" s="130"/>
      <c r="E31" s="21"/>
      <c r="F31" s="11"/>
      <c r="G31" s="53">
        <v>24</v>
      </c>
      <c r="H31" s="109" t="s">
        <v>41</v>
      </c>
      <c r="I31" s="27"/>
      <c r="J31" s="187">
        <f>SUM(J28:J30)</f>
        <v>0</v>
      </c>
    </row>
    <row r="32" spans="1:10" ht="18" customHeight="1" thickBot="1">
      <c r="A32" s="11"/>
      <c r="B32" s="41"/>
      <c r="C32" s="110"/>
      <c r="D32" s="116"/>
      <c r="E32" s="76"/>
      <c r="F32" s="77"/>
      <c r="G32" s="183" t="s">
        <v>42</v>
      </c>
      <c r="H32" s="184"/>
      <c r="I32" s="185"/>
      <c r="J32" s="186"/>
    </row>
    <row r="33" spans="1:10" ht="18" customHeight="1" thickTop="1">
      <c r="A33" s="11"/>
      <c r="B33" s="94"/>
      <c r="C33" s="95"/>
      <c r="D33" s="131" t="s">
        <v>56</v>
      </c>
      <c r="E33" s="15"/>
      <c r="F33" s="15"/>
      <c r="G33" s="14"/>
      <c r="H33" s="131" t="s">
        <v>57</v>
      </c>
      <c r="I33" s="29"/>
      <c r="J33" s="32"/>
    </row>
    <row r="34" spans="1:10" ht="18" customHeight="1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6" thickTop="1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C41"/>
  <sheetViews>
    <sheetView topLeftCell="A13" workbookViewId="0">
      <selection activeCell="B10" sqref="B10:J10"/>
    </sheetView>
  </sheetViews>
  <sheetFormatPr baseColWidth="10" defaultColWidth="0" defaultRowHeight="15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5" width="0" hidden="1" customWidth="1"/>
    <col min="26" max="26" width="0.33203125" customWidth="1"/>
    <col min="27" max="16383" width="9.1640625" hidden="1"/>
    <col min="16384" max="16384" width="0.1640625" hidden="1" customWidth="1"/>
  </cols>
  <sheetData>
    <row r="1" spans="1:23" ht="28" customHeight="1" thickBot="1">
      <c r="A1" s="3"/>
      <c r="B1" s="12"/>
      <c r="C1" s="12"/>
      <c r="D1" s="12"/>
      <c r="E1" s="12"/>
      <c r="F1" s="13" t="s">
        <v>14</v>
      </c>
      <c r="G1" s="12"/>
      <c r="H1" s="12"/>
      <c r="I1" s="12"/>
      <c r="J1" s="12"/>
      <c r="W1">
        <v>30.126000000000001</v>
      </c>
    </row>
    <row r="2" spans="1:23" ht="18" customHeight="1" thickTop="1">
      <c r="A2" s="11"/>
      <c r="B2" s="198" t="s">
        <v>1</v>
      </c>
      <c r="C2" s="199"/>
      <c r="D2" s="199"/>
      <c r="E2" s="199"/>
      <c r="F2" s="199"/>
      <c r="G2" s="199"/>
      <c r="H2" s="199"/>
      <c r="I2" s="199"/>
      <c r="J2" s="200"/>
    </row>
    <row r="3" spans="1:23" ht="18" customHeight="1">
      <c r="A3" s="11"/>
      <c r="B3" s="34" t="s">
        <v>16</v>
      </c>
      <c r="C3" s="35"/>
      <c r="D3" s="36"/>
      <c r="E3" s="36"/>
      <c r="F3" s="36"/>
      <c r="G3" s="16"/>
      <c r="H3" s="16"/>
      <c r="I3" s="37" t="s">
        <v>15</v>
      </c>
      <c r="J3" s="30"/>
    </row>
    <row r="4" spans="1:23" ht="18" customHeight="1">
      <c r="A4" s="11"/>
      <c r="B4" s="22"/>
      <c r="C4" s="19"/>
      <c r="D4" s="16"/>
      <c r="E4" s="16"/>
      <c r="F4" s="16"/>
      <c r="G4" s="16"/>
      <c r="H4" s="16"/>
      <c r="I4" s="37" t="s">
        <v>17</v>
      </c>
      <c r="J4" s="30"/>
    </row>
    <row r="5" spans="1:23" ht="18" customHeight="1" thickBot="1">
      <c r="A5" s="11"/>
      <c r="B5" s="38" t="s">
        <v>18</v>
      </c>
      <c r="C5" s="19"/>
      <c r="D5" s="16"/>
      <c r="E5" s="16"/>
      <c r="F5" s="39" t="s">
        <v>84</v>
      </c>
      <c r="G5" s="16"/>
      <c r="H5" s="16"/>
      <c r="I5" s="37" t="s">
        <v>20</v>
      </c>
      <c r="J5" s="40"/>
    </row>
    <row r="6" spans="1:23" ht="20" customHeight="1" thickTop="1">
      <c r="A6" s="11"/>
      <c r="B6" s="192" t="s">
        <v>21</v>
      </c>
      <c r="C6" s="193"/>
      <c r="D6" s="193"/>
      <c r="E6" s="193"/>
      <c r="F6" s="193"/>
      <c r="G6" s="193"/>
      <c r="H6" s="193"/>
      <c r="I6" s="193"/>
      <c r="J6" s="194"/>
    </row>
    <row r="7" spans="1:23" ht="18" customHeight="1">
      <c r="A7" s="11"/>
      <c r="B7" s="49" t="s">
        <v>24</v>
      </c>
      <c r="C7" s="42"/>
      <c r="D7" s="17"/>
      <c r="E7" s="17"/>
      <c r="F7" s="17"/>
      <c r="G7" s="50" t="s">
        <v>25</v>
      </c>
      <c r="H7" s="17"/>
      <c r="I7" s="28"/>
      <c r="J7" s="43"/>
    </row>
    <row r="8" spans="1:23" ht="20" customHeight="1">
      <c r="A8" s="11"/>
      <c r="B8" s="195" t="s">
        <v>22</v>
      </c>
      <c r="C8" s="196"/>
      <c r="D8" s="196"/>
      <c r="E8" s="196"/>
      <c r="F8" s="196"/>
      <c r="G8" s="196"/>
      <c r="H8" s="196"/>
      <c r="I8" s="196"/>
      <c r="J8" s="197"/>
    </row>
    <row r="9" spans="1:23" ht="18" customHeight="1">
      <c r="A9" s="11"/>
      <c r="B9" s="38" t="s">
        <v>24</v>
      </c>
      <c r="C9" s="19"/>
      <c r="D9" s="16"/>
      <c r="E9" s="16"/>
      <c r="F9" s="16"/>
      <c r="G9" s="39" t="s">
        <v>25</v>
      </c>
      <c r="H9" s="16"/>
      <c r="I9" s="27"/>
      <c r="J9" s="30"/>
    </row>
    <row r="10" spans="1:23" ht="20" customHeight="1">
      <c r="A10" s="11"/>
      <c r="B10" s="195" t="s">
        <v>303</v>
      </c>
      <c r="C10" s="196"/>
      <c r="D10" s="196"/>
      <c r="E10" s="196"/>
      <c r="F10" s="196"/>
      <c r="G10" s="196"/>
      <c r="H10" s="196"/>
      <c r="I10" s="196"/>
      <c r="J10" s="197"/>
    </row>
    <row r="11" spans="1:23" ht="18" customHeight="1" thickBot="1">
      <c r="A11" s="11"/>
      <c r="B11" s="38" t="s">
        <v>24</v>
      </c>
      <c r="C11" s="19"/>
      <c r="D11" s="16"/>
      <c r="E11" s="16"/>
      <c r="F11" s="16"/>
      <c r="G11" s="39" t="s">
        <v>25</v>
      </c>
      <c r="H11" s="16"/>
      <c r="I11" s="27"/>
      <c r="J11" s="30"/>
    </row>
    <row r="12" spans="1:23" ht="18" customHeight="1" thickTop="1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>
      <c r="A15" s="11"/>
      <c r="B15" s="83" t="s">
        <v>26</v>
      </c>
      <c r="C15" s="84" t="s">
        <v>6</v>
      </c>
      <c r="D15" s="84" t="s">
        <v>53</v>
      </c>
      <c r="E15" s="85" t="s">
        <v>54</v>
      </c>
      <c r="F15" s="98" t="s">
        <v>55</v>
      </c>
      <c r="G15" s="51" t="s">
        <v>31</v>
      </c>
      <c r="H15" s="54" t="s">
        <v>32</v>
      </c>
      <c r="I15" s="26"/>
      <c r="J15" s="48"/>
    </row>
    <row r="16" spans="1:23" ht="18" customHeight="1">
      <c r="A16" s="11"/>
      <c r="B16" s="86">
        <v>1</v>
      </c>
      <c r="C16" s="87" t="s">
        <v>27</v>
      </c>
      <c r="D16" s="88">
        <f>'Rekap 8228'!B17</f>
        <v>0</v>
      </c>
      <c r="E16" s="89">
        <f>'Rekap 8228'!C17</f>
        <v>0</v>
      </c>
      <c r="F16" s="99">
        <f>'Rekap 8228'!D17</f>
        <v>0</v>
      </c>
      <c r="G16" s="52">
        <v>6</v>
      </c>
      <c r="H16" s="108" t="s">
        <v>33</v>
      </c>
      <c r="I16" s="119"/>
      <c r="J16" s="111">
        <v>0</v>
      </c>
    </row>
    <row r="17" spans="1:26" ht="18" customHeight="1">
      <c r="A17" s="11"/>
      <c r="B17" s="59">
        <v>2</v>
      </c>
      <c r="C17" s="63" t="s">
        <v>28</v>
      </c>
      <c r="D17" s="70"/>
      <c r="E17" s="68"/>
      <c r="F17" s="73"/>
      <c r="G17" s="53">
        <v>7</v>
      </c>
      <c r="H17" s="109" t="s">
        <v>34</v>
      </c>
      <c r="I17" s="119"/>
      <c r="J17" s="112">
        <f>'SO 8228'!Z107</f>
        <v>0</v>
      </c>
    </row>
    <row r="18" spans="1:26" ht="18" customHeight="1">
      <c r="A18" s="11"/>
      <c r="B18" s="60">
        <v>3</v>
      </c>
      <c r="C18" s="64" t="s">
        <v>29</v>
      </c>
      <c r="D18" s="71">
        <f>'Rekap 8228'!B21</f>
        <v>0</v>
      </c>
      <c r="E18" s="69">
        <f>'Rekap 8228'!C21</f>
        <v>0</v>
      </c>
      <c r="F18" s="74">
        <f>'Rekap 8228'!D21</f>
        <v>0</v>
      </c>
      <c r="G18" s="53">
        <v>8</v>
      </c>
      <c r="H18" s="109" t="s">
        <v>35</v>
      </c>
      <c r="I18" s="119"/>
      <c r="J18" s="112">
        <v>0</v>
      </c>
    </row>
    <row r="19" spans="1:26" ht="18" customHeight="1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19"/>
      <c r="J19" s="118"/>
    </row>
    <row r="20" spans="1:26" ht="18" customHeight="1" thickBot="1">
      <c r="A20" s="11"/>
      <c r="B20" s="60">
        <v>5</v>
      </c>
      <c r="C20" s="66" t="s">
        <v>30</v>
      </c>
      <c r="D20" s="72"/>
      <c r="E20" s="93"/>
      <c r="F20" s="100">
        <f>SUM(F16:F19)</f>
        <v>0</v>
      </c>
      <c r="G20" s="53">
        <v>10</v>
      </c>
      <c r="H20" s="109" t="s">
        <v>30</v>
      </c>
      <c r="I20" s="121"/>
      <c r="J20" s="92">
        <f>SUM(J16:J19)</f>
        <v>0</v>
      </c>
    </row>
    <row r="21" spans="1:26" ht="18" customHeight="1" thickTop="1">
      <c r="A21" s="11"/>
      <c r="B21" s="57" t="s">
        <v>43</v>
      </c>
      <c r="C21" s="61" t="s">
        <v>7</v>
      </c>
      <c r="D21" s="67"/>
      <c r="E21" s="18"/>
      <c r="F21" s="91"/>
      <c r="G21" s="57" t="s">
        <v>49</v>
      </c>
      <c r="H21" s="54" t="s">
        <v>7</v>
      </c>
      <c r="I21" s="28"/>
      <c r="J21" s="122"/>
    </row>
    <row r="22" spans="1:26" ht="18" customHeight="1">
      <c r="A22" s="11"/>
      <c r="B22" s="52">
        <v>11</v>
      </c>
      <c r="C22" s="55" t="s">
        <v>44</v>
      </c>
      <c r="D22" s="79"/>
      <c r="E22" s="81" t="s">
        <v>47</v>
      </c>
      <c r="F22" s="73">
        <f>((F16*U22*0)+(F17*V22*0)+(F18*W22*0))/100</f>
        <v>0</v>
      </c>
      <c r="G22" s="52">
        <v>16</v>
      </c>
      <c r="H22" s="108" t="s">
        <v>50</v>
      </c>
      <c r="I22" s="120" t="s">
        <v>47</v>
      </c>
      <c r="J22" s="11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11"/>
      <c r="B23" s="53">
        <v>12</v>
      </c>
      <c r="C23" s="56" t="s">
        <v>45</v>
      </c>
      <c r="D23" s="58"/>
      <c r="E23" s="81" t="s">
        <v>48</v>
      </c>
      <c r="F23" s="74">
        <f>((F16*U23*0)+(F17*V23*0)+(F18*W23*0))/100</f>
        <v>0</v>
      </c>
      <c r="G23" s="53">
        <v>17</v>
      </c>
      <c r="H23" s="109" t="s">
        <v>51</v>
      </c>
      <c r="I23" s="120" t="s">
        <v>47</v>
      </c>
      <c r="J23" s="11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11"/>
      <c r="B24" s="53">
        <v>13</v>
      </c>
      <c r="C24" s="56" t="s">
        <v>46</v>
      </c>
      <c r="D24" s="58"/>
      <c r="E24" s="81" t="s">
        <v>47</v>
      </c>
      <c r="F24" s="74">
        <f>((F16*U24*0)+(F17*V24*0)+(F18*W24*0))/100</f>
        <v>0</v>
      </c>
      <c r="G24" s="53">
        <v>18</v>
      </c>
      <c r="H24" s="109" t="s">
        <v>52</v>
      </c>
      <c r="I24" s="120" t="s">
        <v>48</v>
      </c>
      <c r="J24" s="11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19"/>
      <c r="J25" s="118"/>
    </row>
    <row r="26" spans="1:26" ht="18" customHeight="1" thickBot="1">
      <c r="A26" s="11"/>
      <c r="B26" s="53">
        <v>15</v>
      </c>
      <c r="C26" s="56"/>
      <c r="D26" s="58"/>
      <c r="E26" s="58"/>
      <c r="F26" s="101"/>
      <c r="G26" s="53">
        <v>20</v>
      </c>
      <c r="H26" s="109" t="s">
        <v>30</v>
      </c>
      <c r="I26" s="121"/>
      <c r="J26" s="92">
        <f>SUM(J22:J25)+SUM(F22:F25)</f>
        <v>0</v>
      </c>
    </row>
    <row r="27" spans="1:26" ht="18" customHeight="1" thickTop="1">
      <c r="A27" s="11"/>
      <c r="B27" s="94"/>
      <c r="C27" s="133" t="s">
        <v>58</v>
      </c>
      <c r="D27" s="126"/>
      <c r="E27" s="95"/>
      <c r="F27" s="29"/>
      <c r="G27" s="102" t="s">
        <v>36</v>
      </c>
      <c r="H27" s="97" t="s">
        <v>37</v>
      </c>
      <c r="I27" s="28"/>
      <c r="J27" s="31"/>
    </row>
    <row r="28" spans="1:26" ht="18" customHeight="1">
      <c r="A28" s="11"/>
      <c r="B28" s="25"/>
      <c r="C28" s="124"/>
      <c r="D28" s="127"/>
      <c r="E28" s="21"/>
      <c r="F28" s="11"/>
      <c r="G28" s="103">
        <v>21</v>
      </c>
      <c r="H28" s="107" t="s">
        <v>38</v>
      </c>
      <c r="I28" s="114"/>
      <c r="J28" s="90">
        <f>F20+J20+F26+J26</f>
        <v>0</v>
      </c>
    </row>
    <row r="29" spans="1:26" ht="18" customHeight="1">
      <c r="A29" s="11"/>
      <c r="B29" s="75"/>
      <c r="C29" s="125"/>
      <c r="D29" s="128"/>
      <c r="E29" s="21"/>
      <c r="F29" s="11"/>
      <c r="G29" s="52">
        <v>22</v>
      </c>
      <c r="H29" s="108" t="s">
        <v>39</v>
      </c>
      <c r="I29" s="115">
        <f>J28-SUM('SO 8228'!K9:'SO 8228'!K106)</f>
        <v>0</v>
      </c>
      <c r="J29" s="111">
        <f>ROUND(((ROUND(I29,2)*20)*1/100),2)</f>
        <v>0</v>
      </c>
    </row>
    <row r="30" spans="1:26" ht="18" customHeight="1">
      <c r="A30" s="11"/>
      <c r="B30" s="22"/>
      <c r="C30" s="117"/>
      <c r="D30" s="119"/>
      <c r="E30" s="21"/>
      <c r="F30" s="11"/>
      <c r="G30" s="53">
        <v>23</v>
      </c>
      <c r="H30" s="109" t="s">
        <v>40</v>
      </c>
      <c r="I30" s="81">
        <f>SUM('SO 8228'!K9:'SO 8228'!K106)</f>
        <v>0</v>
      </c>
      <c r="J30" s="112">
        <f>ROUND(((ROUND(I30,2)*0)/100),2)</f>
        <v>0</v>
      </c>
    </row>
    <row r="31" spans="1:26" ht="18" customHeight="1">
      <c r="A31" s="11"/>
      <c r="B31" s="23"/>
      <c r="C31" s="129"/>
      <c r="D31" s="130"/>
      <c r="E31" s="21"/>
      <c r="F31" s="11"/>
      <c r="G31" s="103">
        <v>24</v>
      </c>
      <c r="H31" s="107" t="s">
        <v>41</v>
      </c>
      <c r="I31" s="106"/>
      <c r="J31" s="123">
        <f>SUM(J28:J30)</f>
        <v>0</v>
      </c>
    </row>
    <row r="32" spans="1:26" ht="18" customHeight="1" thickBot="1">
      <c r="A32" s="11"/>
      <c r="B32" s="41"/>
      <c r="C32" s="110"/>
      <c r="D32" s="116"/>
      <c r="E32" s="76"/>
      <c r="F32" s="77"/>
      <c r="G32" s="52" t="s">
        <v>42</v>
      </c>
      <c r="H32" s="110"/>
      <c r="I32" s="116"/>
      <c r="J32" s="113"/>
    </row>
    <row r="33" spans="1:10" ht="18" customHeight="1" thickTop="1">
      <c r="A33" s="11"/>
      <c r="B33" s="94"/>
      <c r="C33" s="95"/>
      <c r="D33" s="131" t="s">
        <v>56</v>
      </c>
      <c r="E33" s="15"/>
      <c r="F33" s="96"/>
      <c r="G33" s="104">
        <v>26</v>
      </c>
      <c r="H33" s="132" t="s">
        <v>57</v>
      </c>
      <c r="I33" s="29"/>
      <c r="J33" s="105"/>
    </row>
    <row r="34" spans="1:10" ht="18" customHeight="1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6" thickTop="1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00"/>
  <sheetViews>
    <sheetView workbookViewId="0">
      <selection activeCell="E17" sqref="E17"/>
    </sheetView>
  </sheetViews>
  <sheetFormatPr baseColWidth="10" defaultColWidth="0" defaultRowHeight="15"/>
  <cols>
    <col min="1" max="1" width="40.6640625" customWidth="1"/>
    <col min="2" max="4" width="12.6640625" customWidth="1"/>
    <col min="5" max="6" width="15.6640625" customWidth="1"/>
    <col min="7" max="8" width="9.1640625" hidden="1" customWidth="1"/>
    <col min="9" max="26" width="0" hidden="1" customWidth="1"/>
    <col min="27" max="16384" width="9.1640625" hidden="1"/>
  </cols>
  <sheetData>
    <row r="1" spans="1:25" ht="20" customHeight="1">
      <c r="A1" s="201" t="s">
        <v>21</v>
      </c>
      <c r="B1" s="202"/>
      <c r="C1" s="202"/>
      <c r="D1" s="203"/>
      <c r="E1" s="136" t="s">
        <v>19</v>
      </c>
      <c r="F1" s="135"/>
      <c r="V1">
        <v>30.126000000000001</v>
      </c>
    </row>
    <row r="2" spans="1:25" ht="20" customHeight="1">
      <c r="A2" s="201" t="s">
        <v>22</v>
      </c>
      <c r="B2" s="202"/>
      <c r="C2" s="202"/>
      <c r="D2" s="203"/>
      <c r="E2" s="136" t="s">
        <v>17</v>
      </c>
      <c r="F2" s="135"/>
    </row>
    <row r="3" spans="1:25" ht="20" customHeight="1">
      <c r="A3" s="201" t="s">
        <v>23</v>
      </c>
      <c r="B3" s="202"/>
      <c r="C3" s="202"/>
      <c r="D3" s="203"/>
      <c r="E3" s="136" t="s">
        <v>62</v>
      </c>
      <c r="F3" s="135"/>
    </row>
    <row r="4" spans="1:25">
      <c r="A4" s="137" t="s">
        <v>1</v>
      </c>
      <c r="B4" s="134"/>
      <c r="C4" s="134"/>
      <c r="D4" s="134"/>
      <c r="E4" s="134"/>
      <c r="F4" s="134"/>
    </row>
    <row r="5" spans="1:25">
      <c r="A5" s="137" t="s">
        <v>16</v>
      </c>
      <c r="B5" s="134"/>
      <c r="C5" s="134"/>
      <c r="D5" s="134"/>
      <c r="E5" s="134"/>
      <c r="F5" s="134"/>
    </row>
    <row r="6" spans="1:25">
      <c r="A6" s="134"/>
      <c r="B6" s="134"/>
      <c r="C6" s="134"/>
      <c r="D6" s="134"/>
      <c r="E6" s="134"/>
      <c r="F6" s="134"/>
    </row>
    <row r="7" spans="1:25">
      <c r="A7" s="134"/>
      <c r="B7" s="134"/>
      <c r="C7" s="134"/>
      <c r="D7" s="134"/>
      <c r="E7" s="134"/>
      <c r="F7" s="134"/>
    </row>
    <row r="8" spans="1:25">
      <c r="A8" s="138" t="s">
        <v>63</v>
      </c>
      <c r="B8" s="134"/>
      <c r="C8" s="134"/>
      <c r="D8" s="134"/>
      <c r="E8" s="134"/>
      <c r="F8" s="134"/>
    </row>
    <row r="9" spans="1:25">
      <c r="A9" s="139" t="s">
        <v>59</v>
      </c>
      <c r="B9" s="139" t="s">
        <v>53</v>
      </c>
      <c r="C9" s="139" t="s">
        <v>54</v>
      </c>
      <c r="D9" s="139" t="s">
        <v>30</v>
      </c>
      <c r="E9" s="139" t="s">
        <v>60</v>
      </c>
      <c r="F9" s="139" t="s">
        <v>61</v>
      </c>
    </row>
    <row r="10" spans="1:25">
      <c r="A10" s="146" t="s">
        <v>64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</row>
    <row r="11" spans="1:25">
      <c r="A11" s="148" t="s">
        <v>65</v>
      </c>
      <c r="B11" s="149">
        <f>'SO 8228'!L23</f>
        <v>0</v>
      </c>
      <c r="C11" s="149">
        <f>'SO 8228'!M23</f>
        <v>0</v>
      </c>
      <c r="D11" s="149">
        <f>'SO 8228'!I23</f>
        <v>0</v>
      </c>
      <c r="E11" s="150">
        <f>'SO 8228'!S23</f>
        <v>3.26</v>
      </c>
      <c r="F11" s="150">
        <f>'SO 8228'!V23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</row>
    <row r="12" spans="1:25">
      <c r="A12" s="148" t="s">
        <v>66</v>
      </c>
      <c r="B12" s="149">
        <f>'SO 8228'!L29</f>
        <v>0</v>
      </c>
      <c r="C12" s="149">
        <f>'SO 8228'!M29</f>
        <v>0</v>
      </c>
      <c r="D12" s="149">
        <f>'SO 8228'!I29</f>
        <v>0</v>
      </c>
      <c r="E12" s="150">
        <f>'SO 8228'!S29</f>
        <v>668.38</v>
      </c>
      <c r="F12" s="150">
        <f>'SO 8228'!V29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</row>
    <row r="13" spans="1:25">
      <c r="A13" s="148" t="s">
        <v>67</v>
      </c>
      <c r="B13" s="149">
        <f>'SO 8228'!L35</f>
        <v>0</v>
      </c>
      <c r="C13" s="149">
        <f>'SO 8228'!M35</f>
        <v>0</v>
      </c>
      <c r="D13" s="149">
        <f>'SO 8228'!I35</f>
        <v>0</v>
      </c>
      <c r="E13" s="150">
        <f>'SO 8228'!S35</f>
        <v>298.56</v>
      </c>
      <c r="F13" s="150">
        <f>'SO 8228'!V35</f>
        <v>0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</row>
    <row r="14" spans="1:25">
      <c r="A14" s="148" t="s">
        <v>68</v>
      </c>
      <c r="B14" s="149">
        <f>'SO 8228'!L81</f>
        <v>0</v>
      </c>
      <c r="C14" s="149">
        <f>'SO 8228'!M81</f>
        <v>0</v>
      </c>
      <c r="D14" s="149">
        <f>'SO 8228'!I81</f>
        <v>0</v>
      </c>
      <c r="E14" s="150">
        <f>'SO 8228'!S81</f>
        <v>36.85</v>
      </c>
      <c r="F14" s="150">
        <f>'SO 8228'!V81</f>
        <v>0</v>
      </c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</row>
    <row r="15" spans="1:25">
      <c r="A15" s="148" t="s">
        <v>69</v>
      </c>
      <c r="B15" s="149">
        <f>'SO 8228'!L90</f>
        <v>0</v>
      </c>
      <c r="C15" s="149">
        <f>'SO 8228'!M90</f>
        <v>0</v>
      </c>
      <c r="D15" s="149">
        <f>'SO 8228'!I90</f>
        <v>0</v>
      </c>
      <c r="E15" s="150">
        <f>'SO 8228'!S90</f>
        <v>0</v>
      </c>
      <c r="F15" s="150">
        <f>'SO 8228'!V90</f>
        <v>119.25</v>
      </c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</row>
    <row r="16" spans="1:25">
      <c r="A16" s="148" t="s">
        <v>70</v>
      </c>
      <c r="B16" s="149">
        <f>'SO 8228'!L95</f>
        <v>0</v>
      </c>
      <c r="C16" s="149">
        <f>'SO 8228'!M95</f>
        <v>0</v>
      </c>
      <c r="D16" s="149">
        <f>'SO 8228'!I95</f>
        <v>0</v>
      </c>
      <c r="E16" s="150">
        <f>'SO 8228'!S95</f>
        <v>0</v>
      </c>
      <c r="F16" s="150">
        <f>'SO 8228'!V95</f>
        <v>0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</row>
    <row r="17" spans="1:25">
      <c r="A17" s="2" t="s">
        <v>64</v>
      </c>
      <c r="B17" s="151">
        <f>'SO 8228'!L97</f>
        <v>0</v>
      </c>
      <c r="C17" s="151">
        <f>'SO 8228'!M97</f>
        <v>0</v>
      </c>
      <c r="D17" s="151">
        <f>'SO 8228'!I97</f>
        <v>0</v>
      </c>
      <c r="E17" s="152">
        <f>'SO 8228'!S97</f>
        <v>1007.05</v>
      </c>
      <c r="F17" s="152">
        <f>'SO 8228'!V97</f>
        <v>119.25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</row>
    <row r="18" spans="1:25">
      <c r="A18" s="1"/>
      <c r="B18" s="141"/>
      <c r="C18" s="141"/>
      <c r="D18" s="141"/>
      <c r="E18" s="140"/>
      <c r="F18" s="140"/>
    </row>
    <row r="19" spans="1:25">
      <c r="A19" s="2" t="s">
        <v>71</v>
      </c>
      <c r="B19" s="151"/>
      <c r="C19" s="149"/>
      <c r="D19" s="149"/>
      <c r="E19" s="150"/>
      <c r="F19" s="150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</row>
    <row r="20" spans="1:25">
      <c r="A20" s="148" t="s">
        <v>72</v>
      </c>
      <c r="B20" s="149">
        <f>'SO 8228'!L104</f>
        <v>0</v>
      </c>
      <c r="C20" s="149">
        <f>'SO 8228'!M104</f>
        <v>0</v>
      </c>
      <c r="D20" s="149">
        <f>'SO 8228'!I104</f>
        <v>0</v>
      </c>
      <c r="E20" s="150">
        <f>'SO 8228'!S104</f>
        <v>0</v>
      </c>
      <c r="F20" s="150">
        <f>'SO 8228'!V104</f>
        <v>0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</row>
    <row r="21" spans="1:25">
      <c r="A21" s="2" t="s">
        <v>71</v>
      </c>
      <c r="B21" s="151">
        <f>'SO 8228'!L106</f>
        <v>0</v>
      </c>
      <c r="C21" s="151">
        <f>'SO 8228'!M106</f>
        <v>0</v>
      </c>
      <c r="D21" s="151">
        <f>'SO 8228'!I106</f>
        <v>0</v>
      </c>
      <c r="E21" s="152">
        <f>'SO 8228'!S106</f>
        <v>0</v>
      </c>
      <c r="F21" s="152">
        <f>'SO 8228'!V106</f>
        <v>0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</row>
    <row r="22" spans="1:25">
      <c r="A22" s="1"/>
      <c r="B22" s="141"/>
      <c r="C22" s="141"/>
      <c r="D22" s="141"/>
      <c r="E22" s="140"/>
      <c r="F22" s="140"/>
    </row>
    <row r="23" spans="1:25">
      <c r="A23" s="2" t="s">
        <v>73</v>
      </c>
      <c r="B23" s="151">
        <f>'SO 8228'!L107</f>
        <v>0</v>
      </c>
      <c r="C23" s="151">
        <f>'SO 8228'!M107</f>
        <v>0</v>
      </c>
      <c r="D23" s="151">
        <f>'SO 8228'!I107</f>
        <v>0</v>
      </c>
      <c r="E23" s="152">
        <f>'SO 8228'!S107</f>
        <v>1007.05</v>
      </c>
      <c r="F23" s="152">
        <f>'SO 8228'!V107</f>
        <v>119.25</v>
      </c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</row>
    <row r="24" spans="1:25">
      <c r="A24" s="1"/>
      <c r="B24" s="141"/>
      <c r="C24" s="141"/>
      <c r="D24" s="141"/>
      <c r="E24" s="140"/>
      <c r="F24" s="140"/>
    </row>
    <row r="25" spans="1:25">
      <c r="A25" s="1"/>
      <c r="B25" s="141"/>
      <c r="C25" s="141"/>
      <c r="D25" s="141"/>
      <c r="E25" s="140"/>
      <c r="F25" s="140"/>
    </row>
    <row r="26" spans="1:25">
      <c r="A26" s="1"/>
      <c r="B26" s="141"/>
      <c r="C26" s="141"/>
      <c r="D26" s="141"/>
      <c r="E26" s="140"/>
      <c r="F26" s="140"/>
    </row>
    <row r="27" spans="1:25">
      <c r="A27" s="1"/>
      <c r="B27" s="141"/>
      <c r="C27" s="141"/>
      <c r="D27" s="141"/>
      <c r="E27" s="140"/>
      <c r="F27" s="140"/>
    </row>
    <row r="28" spans="1:25">
      <c r="A28" s="1"/>
      <c r="B28" s="141"/>
      <c r="C28" s="141"/>
      <c r="D28" s="141"/>
      <c r="E28" s="140"/>
      <c r="F28" s="140"/>
    </row>
    <row r="29" spans="1:25">
      <c r="A29" s="1"/>
      <c r="B29" s="141"/>
      <c r="C29" s="141"/>
      <c r="D29" s="141"/>
      <c r="E29" s="140"/>
      <c r="F29" s="140"/>
    </row>
    <row r="30" spans="1:25">
      <c r="A30" s="1"/>
      <c r="B30" s="141"/>
      <c r="C30" s="141"/>
      <c r="D30" s="141"/>
      <c r="E30" s="140"/>
      <c r="F30" s="140"/>
    </row>
    <row r="31" spans="1:25">
      <c r="A31" s="1"/>
      <c r="B31" s="141"/>
      <c r="C31" s="141"/>
      <c r="D31" s="141"/>
      <c r="E31" s="140"/>
      <c r="F31" s="140"/>
    </row>
    <row r="32" spans="1:25">
      <c r="A32" s="1"/>
      <c r="B32" s="141"/>
      <c r="C32" s="141"/>
      <c r="D32" s="141"/>
      <c r="E32" s="140"/>
      <c r="F32" s="140"/>
    </row>
    <row r="33" spans="1:6">
      <c r="A33" s="1"/>
      <c r="B33" s="141"/>
      <c r="C33" s="141"/>
      <c r="D33" s="141"/>
      <c r="E33" s="140"/>
      <c r="F33" s="140"/>
    </row>
    <row r="34" spans="1:6">
      <c r="A34" s="1"/>
      <c r="B34" s="141"/>
      <c r="C34" s="141"/>
      <c r="D34" s="141"/>
      <c r="E34" s="140"/>
      <c r="F34" s="140"/>
    </row>
    <row r="35" spans="1:6">
      <c r="A35" s="1"/>
      <c r="B35" s="141"/>
      <c r="C35" s="141"/>
      <c r="D35" s="141"/>
      <c r="E35" s="140"/>
      <c r="F35" s="140"/>
    </row>
    <row r="36" spans="1:6">
      <c r="A36" s="1"/>
      <c r="B36" s="141"/>
      <c r="C36" s="141"/>
      <c r="D36" s="141"/>
      <c r="E36" s="140"/>
      <c r="F36" s="140"/>
    </row>
    <row r="37" spans="1:6">
      <c r="A37" s="1"/>
      <c r="B37" s="141"/>
      <c r="C37" s="141"/>
      <c r="D37" s="141"/>
      <c r="E37" s="140"/>
      <c r="F37" s="140"/>
    </row>
    <row r="38" spans="1:6">
      <c r="A38" s="1"/>
      <c r="B38" s="141"/>
      <c r="C38" s="141"/>
      <c r="D38" s="141"/>
      <c r="E38" s="140"/>
      <c r="F38" s="140"/>
    </row>
    <row r="39" spans="1:6">
      <c r="A39" s="1"/>
      <c r="B39" s="141"/>
      <c r="C39" s="141"/>
      <c r="D39" s="141"/>
      <c r="E39" s="140"/>
      <c r="F39" s="140"/>
    </row>
    <row r="40" spans="1:6">
      <c r="A40" s="1"/>
      <c r="B40" s="141"/>
      <c r="C40" s="141"/>
      <c r="D40" s="141"/>
      <c r="E40" s="140"/>
      <c r="F40" s="140"/>
    </row>
    <row r="41" spans="1:6">
      <c r="A41" s="1"/>
      <c r="B41" s="141"/>
      <c r="C41" s="141"/>
      <c r="D41" s="141"/>
      <c r="E41" s="140"/>
      <c r="F41" s="140"/>
    </row>
    <row r="42" spans="1:6">
      <c r="A42" s="1"/>
      <c r="B42" s="141"/>
      <c r="C42" s="141"/>
      <c r="D42" s="141"/>
      <c r="E42" s="140"/>
      <c r="F42" s="140"/>
    </row>
    <row r="43" spans="1:6">
      <c r="A43" s="1"/>
      <c r="B43" s="141"/>
      <c r="C43" s="141"/>
      <c r="D43" s="141"/>
      <c r="E43" s="140"/>
      <c r="F43" s="140"/>
    </row>
    <row r="44" spans="1:6">
      <c r="A44" s="1"/>
      <c r="B44" s="141"/>
      <c r="C44" s="141"/>
      <c r="D44" s="141"/>
      <c r="E44" s="140"/>
      <c r="F44" s="140"/>
    </row>
    <row r="45" spans="1:6">
      <c r="A45" s="1"/>
      <c r="B45" s="141"/>
      <c r="C45" s="141"/>
      <c r="D45" s="141"/>
      <c r="E45" s="140"/>
      <c r="F45" s="140"/>
    </row>
    <row r="46" spans="1:6">
      <c r="A46" s="1"/>
      <c r="B46" s="141"/>
      <c r="C46" s="141"/>
      <c r="D46" s="141"/>
      <c r="E46" s="140"/>
      <c r="F46" s="140"/>
    </row>
    <row r="47" spans="1:6">
      <c r="A47" s="1"/>
      <c r="B47" s="141"/>
      <c r="C47" s="141"/>
      <c r="D47" s="141"/>
      <c r="E47" s="140"/>
      <c r="F47" s="140"/>
    </row>
    <row r="48" spans="1:6">
      <c r="A48" s="1"/>
      <c r="B48" s="141"/>
      <c r="C48" s="141"/>
      <c r="D48" s="141"/>
      <c r="E48" s="140"/>
      <c r="F48" s="140"/>
    </row>
    <row r="49" spans="1:6">
      <c r="A49" s="1"/>
      <c r="B49" s="141"/>
      <c r="C49" s="141"/>
      <c r="D49" s="141"/>
      <c r="E49" s="140"/>
      <c r="F49" s="140"/>
    </row>
    <row r="50" spans="1:6">
      <c r="A50" s="1"/>
      <c r="B50" s="141"/>
      <c r="C50" s="141"/>
      <c r="D50" s="141"/>
      <c r="E50" s="140"/>
      <c r="F50" s="140"/>
    </row>
    <row r="51" spans="1:6">
      <c r="A51" s="1"/>
      <c r="B51" s="141"/>
      <c r="C51" s="141"/>
      <c r="D51" s="141"/>
      <c r="E51" s="140"/>
      <c r="F51" s="140"/>
    </row>
    <row r="52" spans="1:6">
      <c r="A52" s="1"/>
      <c r="B52" s="141"/>
      <c r="C52" s="141"/>
      <c r="D52" s="141"/>
      <c r="E52" s="140"/>
      <c r="F52" s="140"/>
    </row>
    <row r="53" spans="1:6">
      <c r="A53" s="1"/>
      <c r="B53" s="141"/>
      <c r="C53" s="141"/>
      <c r="D53" s="141"/>
      <c r="E53" s="140"/>
      <c r="F53" s="140"/>
    </row>
    <row r="54" spans="1:6">
      <c r="A54" s="1"/>
      <c r="B54" s="141"/>
      <c r="C54" s="141"/>
      <c r="D54" s="141"/>
      <c r="E54" s="140"/>
      <c r="F54" s="140"/>
    </row>
    <row r="55" spans="1:6">
      <c r="A55" s="1"/>
      <c r="B55" s="1"/>
      <c r="C55" s="1"/>
      <c r="D55" s="1"/>
      <c r="E55" s="1"/>
      <c r="F55" s="1"/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  <row r="62" spans="1:6">
      <c r="A62" s="1"/>
      <c r="B62" s="1"/>
      <c r="C62" s="1"/>
      <c r="D62" s="1"/>
      <c r="E62" s="1"/>
      <c r="F62" s="1"/>
    </row>
    <row r="63" spans="1:6">
      <c r="A63" s="1"/>
      <c r="B63" s="1"/>
      <c r="C63" s="1"/>
      <c r="D63" s="1"/>
      <c r="E63" s="1"/>
      <c r="F63" s="1"/>
    </row>
    <row r="64" spans="1:6">
      <c r="A64" s="1"/>
      <c r="B64" s="1"/>
      <c r="C64" s="1"/>
      <c r="D64" s="1"/>
      <c r="E64" s="1"/>
      <c r="F64" s="1"/>
    </row>
    <row r="65" spans="1:6">
      <c r="A65" s="1"/>
      <c r="B65" s="1"/>
      <c r="C65" s="1"/>
      <c r="D65" s="1"/>
      <c r="E65" s="1"/>
      <c r="F65" s="1"/>
    </row>
    <row r="66" spans="1:6">
      <c r="A66" s="1"/>
      <c r="B66" s="1"/>
      <c r="C66" s="1"/>
      <c r="D66" s="1"/>
      <c r="E66" s="1"/>
      <c r="F66" s="1"/>
    </row>
    <row r="67" spans="1:6">
      <c r="A67" s="1"/>
      <c r="B67" s="1"/>
      <c r="C67" s="1"/>
      <c r="D67" s="1"/>
      <c r="E67" s="1"/>
      <c r="F67" s="1"/>
    </row>
    <row r="68" spans="1:6">
      <c r="A68" s="1"/>
      <c r="B68" s="1"/>
      <c r="C68" s="1"/>
      <c r="D68" s="1"/>
      <c r="E68" s="1"/>
      <c r="F68" s="1"/>
    </row>
    <row r="69" spans="1:6">
      <c r="A69" s="1"/>
      <c r="B69" s="1"/>
      <c r="C69" s="1"/>
      <c r="D69" s="1"/>
      <c r="E69" s="1"/>
      <c r="F69" s="1"/>
    </row>
    <row r="70" spans="1:6">
      <c r="A70" s="1"/>
      <c r="B70" s="1"/>
      <c r="C70" s="1"/>
      <c r="D70" s="1"/>
      <c r="E70" s="1"/>
      <c r="F70" s="1"/>
    </row>
    <row r="71" spans="1:6">
      <c r="A71" s="1"/>
      <c r="B71" s="1"/>
      <c r="C71" s="1"/>
      <c r="D71" s="1"/>
      <c r="E71" s="1"/>
      <c r="F71" s="1"/>
    </row>
    <row r="72" spans="1:6">
      <c r="A72" s="1"/>
      <c r="B72" s="1"/>
      <c r="C72" s="1"/>
      <c r="D72" s="1"/>
      <c r="E72" s="1"/>
      <c r="F72" s="1"/>
    </row>
    <row r="73" spans="1:6">
      <c r="A73" s="1"/>
      <c r="B73" s="1"/>
      <c r="C73" s="1"/>
      <c r="D73" s="1"/>
      <c r="E73" s="1"/>
      <c r="F73" s="1"/>
    </row>
    <row r="74" spans="1:6">
      <c r="A74" s="1"/>
      <c r="B74" s="1"/>
      <c r="C74" s="1"/>
      <c r="D74" s="1"/>
      <c r="E74" s="1"/>
      <c r="F74" s="1"/>
    </row>
    <row r="75" spans="1:6">
      <c r="A75" s="1"/>
      <c r="B75" s="1"/>
      <c r="C75" s="1"/>
      <c r="D75" s="1"/>
      <c r="E75" s="1"/>
      <c r="F75" s="1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>
      <c r="A108" s="1"/>
      <c r="B108" s="1"/>
      <c r="C108" s="1"/>
      <c r="D108" s="1"/>
      <c r="E108" s="1"/>
      <c r="F108" s="1"/>
    </row>
    <row r="109" spans="1:6">
      <c r="A109" s="1"/>
      <c r="B109" s="1"/>
      <c r="C109" s="1"/>
      <c r="D109" s="1"/>
      <c r="E109" s="1"/>
      <c r="F109" s="1"/>
    </row>
    <row r="110" spans="1:6">
      <c r="A110" s="1"/>
      <c r="B110" s="1"/>
      <c r="C110" s="1"/>
      <c r="D110" s="1"/>
      <c r="E110" s="1"/>
      <c r="F110" s="1"/>
    </row>
    <row r="111" spans="1:6">
      <c r="A111" s="1"/>
      <c r="B111" s="1"/>
      <c r="C111" s="1"/>
      <c r="D111" s="1"/>
      <c r="E111" s="1"/>
      <c r="F111" s="1"/>
    </row>
    <row r="112" spans="1:6">
      <c r="A112" s="1"/>
      <c r="B112" s="1"/>
      <c r="C112" s="1"/>
      <c r="D112" s="1"/>
      <c r="E112" s="1"/>
      <c r="F112" s="1"/>
    </row>
    <row r="113" spans="1:6">
      <c r="A113" s="1"/>
      <c r="B113" s="1"/>
      <c r="C113" s="1"/>
      <c r="D113" s="1"/>
      <c r="E113" s="1"/>
      <c r="F113" s="1"/>
    </row>
    <row r="114" spans="1:6">
      <c r="A114" s="1"/>
      <c r="B114" s="1"/>
      <c r="C114" s="1"/>
      <c r="D114" s="1"/>
      <c r="E114" s="1"/>
      <c r="F114" s="1"/>
    </row>
    <row r="115" spans="1:6">
      <c r="A115" s="1"/>
      <c r="B115" s="1"/>
      <c r="C115" s="1"/>
      <c r="D115" s="1"/>
      <c r="E115" s="1"/>
      <c r="F115" s="1"/>
    </row>
    <row r="116" spans="1:6">
      <c r="A116" s="1"/>
      <c r="B116" s="1"/>
      <c r="C116" s="1"/>
      <c r="D116" s="1"/>
      <c r="E116" s="1"/>
      <c r="F116" s="1"/>
    </row>
    <row r="117" spans="1:6">
      <c r="A117" s="1"/>
      <c r="B117" s="1"/>
      <c r="C117" s="1"/>
      <c r="D117" s="1"/>
      <c r="E117" s="1"/>
      <c r="F117" s="1"/>
    </row>
    <row r="118" spans="1:6">
      <c r="A118" s="1"/>
      <c r="B118" s="1"/>
      <c r="C118" s="1"/>
      <c r="D118" s="1"/>
      <c r="E118" s="1"/>
      <c r="F118" s="1"/>
    </row>
    <row r="119" spans="1:6">
      <c r="A119" s="1"/>
      <c r="B119" s="1"/>
      <c r="C119" s="1"/>
      <c r="D119" s="1"/>
      <c r="E119" s="1"/>
      <c r="F119" s="1"/>
    </row>
    <row r="120" spans="1:6">
      <c r="A120" s="1"/>
      <c r="B120" s="1"/>
      <c r="C120" s="1"/>
      <c r="D120" s="1"/>
      <c r="E120" s="1"/>
      <c r="F120" s="1"/>
    </row>
    <row r="121" spans="1:6">
      <c r="A121" s="1"/>
      <c r="B121" s="1"/>
      <c r="C121" s="1"/>
      <c r="D121" s="1"/>
      <c r="E121" s="1"/>
      <c r="F121" s="1"/>
    </row>
    <row r="122" spans="1:6">
      <c r="A122" s="1"/>
      <c r="B122" s="1"/>
      <c r="C122" s="1"/>
      <c r="D122" s="1"/>
      <c r="E122" s="1"/>
      <c r="F122" s="1"/>
    </row>
    <row r="123" spans="1:6">
      <c r="A123" s="1"/>
      <c r="B123" s="1"/>
      <c r="C123" s="1"/>
      <c r="D123" s="1"/>
      <c r="E123" s="1"/>
      <c r="F123" s="1"/>
    </row>
    <row r="124" spans="1:6">
      <c r="A124" s="1"/>
      <c r="B124" s="1"/>
      <c r="C124" s="1"/>
      <c r="D124" s="1"/>
      <c r="E124" s="1"/>
      <c r="F124" s="1"/>
    </row>
    <row r="125" spans="1:6">
      <c r="A125" s="1"/>
      <c r="B125" s="1"/>
      <c r="C125" s="1"/>
      <c r="D125" s="1"/>
      <c r="E125" s="1"/>
      <c r="F125" s="1"/>
    </row>
    <row r="126" spans="1:6">
      <c r="A126" s="1"/>
      <c r="B126" s="1"/>
      <c r="C126" s="1"/>
      <c r="D126" s="1"/>
      <c r="E126" s="1"/>
      <c r="F126" s="1"/>
    </row>
    <row r="127" spans="1:6">
      <c r="A127" s="1"/>
      <c r="B127" s="1"/>
      <c r="C127" s="1"/>
      <c r="D127" s="1"/>
      <c r="E127" s="1"/>
      <c r="F127" s="1"/>
    </row>
    <row r="128" spans="1:6">
      <c r="A128" s="1"/>
      <c r="B128" s="1"/>
      <c r="C128" s="1"/>
      <c r="D128" s="1"/>
      <c r="E128" s="1"/>
      <c r="F128" s="1"/>
    </row>
    <row r="129" spans="1:6">
      <c r="A129" s="1"/>
      <c r="B129" s="1"/>
      <c r="C129" s="1"/>
      <c r="D129" s="1"/>
      <c r="E129" s="1"/>
      <c r="F129" s="1"/>
    </row>
    <row r="130" spans="1:6">
      <c r="A130" s="1"/>
      <c r="B130" s="1"/>
      <c r="C130" s="1"/>
      <c r="D130" s="1"/>
      <c r="E130" s="1"/>
      <c r="F130" s="1"/>
    </row>
    <row r="131" spans="1:6">
      <c r="A131" s="1"/>
      <c r="B131" s="1"/>
      <c r="C131" s="1"/>
      <c r="D131" s="1"/>
      <c r="E131" s="1"/>
      <c r="F131" s="1"/>
    </row>
    <row r="132" spans="1:6">
      <c r="A132" s="1"/>
      <c r="B132" s="1"/>
      <c r="C132" s="1"/>
      <c r="D132" s="1"/>
      <c r="E132" s="1"/>
      <c r="F132" s="1"/>
    </row>
    <row r="133" spans="1:6">
      <c r="A133" s="1"/>
      <c r="B133" s="1"/>
      <c r="C133" s="1"/>
      <c r="D133" s="1"/>
      <c r="E133" s="1"/>
      <c r="F133" s="1"/>
    </row>
    <row r="134" spans="1:6">
      <c r="A134" s="1"/>
      <c r="B134" s="1"/>
      <c r="C134" s="1"/>
      <c r="D134" s="1"/>
      <c r="E134" s="1"/>
      <c r="F134" s="1"/>
    </row>
    <row r="135" spans="1:6">
      <c r="A135" s="1"/>
      <c r="B135" s="1"/>
      <c r="C135" s="1"/>
      <c r="D135" s="1"/>
      <c r="E135" s="1"/>
      <c r="F135" s="1"/>
    </row>
    <row r="136" spans="1:6">
      <c r="A136" s="1"/>
      <c r="B136" s="1"/>
      <c r="C136" s="1"/>
      <c r="D136" s="1"/>
      <c r="E136" s="1"/>
      <c r="F136" s="1"/>
    </row>
    <row r="137" spans="1:6">
      <c r="A137" s="1"/>
      <c r="B137" s="1"/>
      <c r="C137" s="1"/>
      <c r="D137" s="1"/>
      <c r="E137" s="1"/>
      <c r="F137" s="1"/>
    </row>
    <row r="138" spans="1:6">
      <c r="A138" s="1"/>
      <c r="B138" s="1"/>
      <c r="C138" s="1"/>
      <c r="D138" s="1"/>
      <c r="E138" s="1"/>
      <c r="F138" s="1"/>
    </row>
    <row r="139" spans="1:6">
      <c r="A139" s="1"/>
      <c r="B139" s="1"/>
      <c r="C139" s="1"/>
      <c r="D139" s="1"/>
      <c r="E139" s="1"/>
      <c r="F139" s="1"/>
    </row>
    <row r="140" spans="1:6">
      <c r="A140" s="1"/>
      <c r="B140" s="1"/>
      <c r="C140" s="1"/>
      <c r="D140" s="1"/>
      <c r="E140" s="1"/>
      <c r="F140" s="1"/>
    </row>
    <row r="141" spans="1:6">
      <c r="A141" s="1"/>
      <c r="B141" s="1"/>
      <c r="C141" s="1"/>
      <c r="D141" s="1"/>
      <c r="E141" s="1"/>
      <c r="F141" s="1"/>
    </row>
    <row r="142" spans="1:6">
      <c r="A142" s="1"/>
      <c r="B142" s="1"/>
      <c r="C142" s="1"/>
      <c r="D142" s="1"/>
      <c r="E142" s="1"/>
      <c r="F142" s="1"/>
    </row>
    <row r="143" spans="1:6">
      <c r="A143" s="1"/>
      <c r="B143" s="1"/>
      <c r="C143" s="1"/>
      <c r="D143" s="1"/>
      <c r="E143" s="1"/>
      <c r="F143" s="1"/>
    </row>
    <row r="144" spans="1:6">
      <c r="A144" s="1"/>
      <c r="B144" s="1"/>
      <c r="C144" s="1"/>
      <c r="D144" s="1"/>
      <c r="E144" s="1"/>
      <c r="F144" s="1"/>
    </row>
    <row r="145" spans="1:6">
      <c r="A145" s="1"/>
      <c r="B145" s="1"/>
      <c r="C145" s="1"/>
      <c r="D145" s="1"/>
      <c r="E145" s="1"/>
      <c r="F145" s="1"/>
    </row>
    <row r="146" spans="1:6">
      <c r="A146" s="1"/>
      <c r="B146" s="1"/>
      <c r="C146" s="1"/>
      <c r="D146" s="1"/>
      <c r="E146" s="1"/>
      <c r="F146" s="1"/>
    </row>
    <row r="147" spans="1:6">
      <c r="A147" s="1"/>
      <c r="B147" s="1"/>
      <c r="C147" s="1"/>
      <c r="D147" s="1"/>
      <c r="E147" s="1"/>
      <c r="F147" s="1"/>
    </row>
    <row r="148" spans="1:6">
      <c r="A148" s="1"/>
      <c r="B148" s="1"/>
      <c r="C148" s="1"/>
      <c r="D148" s="1"/>
      <c r="E148" s="1"/>
      <c r="F148" s="1"/>
    </row>
    <row r="149" spans="1:6">
      <c r="A149" s="1"/>
      <c r="B149" s="1"/>
      <c r="C149" s="1"/>
      <c r="D149" s="1"/>
      <c r="E149" s="1"/>
      <c r="F149" s="1"/>
    </row>
    <row r="150" spans="1:6">
      <c r="A150" s="1"/>
      <c r="B150" s="1"/>
      <c r="C150" s="1"/>
      <c r="D150" s="1"/>
      <c r="E150" s="1"/>
      <c r="F150" s="1"/>
    </row>
    <row r="151" spans="1:6">
      <c r="A151" s="1"/>
      <c r="B151" s="1"/>
      <c r="C151" s="1"/>
      <c r="D151" s="1"/>
      <c r="E151" s="1"/>
      <c r="F151" s="1"/>
    </row>
    <row r="152" spans="1:6">
      <c r="A152" s="1"/>
      <c r="B152" s="1"/>
      <c r="C152" s="1"/>
      <c r="D152" s="1"/>
      <c r="E152" s="1"/>
      <c r="F152" s="1"/>
    </row>
    <row r="153" spans="1:6">
      <c r="A153" s="1"/>
      <c r="B153" s="1"/>
      <c r="C153" s="1"/>
      <c r="D153" s="1"/>
      <c r="E153" s="1"/>
      <c r="F153" s="1"/>
    </row>
    <row r="154" spans="1:6">
      <c r="A154" s="1"/>
      <c r="B154" s="1"/>
      <c r="C154" s="1"/>
      <c r="D154" s="1"/>
      <c r="E154" s="1"/>
      <c r="F154" s="1"/>
    </row>
    <row r="155" spans="1:6">
      <c r="A155" s="1"/>
      <c r="B155" s="1"/>
      <c r="C155" s="1"/>
      <c r="D155" s="1"/>
      <c r="E155" s="1"/>
      <c r="F155" s="1"/>
    </row>
    <row r="156" spans="1:6">
      <c r="A156" s="1"/>
      <c r="B156" s="1"/>
      <c r="C156" s="1"/>
      <c r="D156" s="1"/>
      <c r="E156" s="1"/>
      <c r="F156" s="1"/>
    </row>
    <row r="157" spans="1:6">
      <c r="A157" s="1"/>
      <c r="B157" s="1"/>
      <c r="C157" s="1"/>
      <c r="D157" s="1"/>
      <c r="E157" s="1"/>
      <c r="F157" s="1"/>
    </row>
    <row r="158" spans="1:6">
      <c r="A158" s="1"/>
      <c r="B158" s="1"/>
      <c r="C158" s="1"/>
      <c r="D158" s="1"/>
      <c r="E158" s="1"/>
      <c r="F158" s="1"/>
    </row>
    <row r="159" spans="1:6">
      <c r="A159" s="1"/>
      <c r="B159" s="1"/>
      <c r="C159" s="1"/>
      <c r="D159" s="1"/>
      <c r="E159" s="1"/>
      <c r="F159" s="1"/>
    </row>
    <row r="160" spans="1:6">
      <c r="A160" s="1"/>
      <c r="B160" s="1"/>
      <c r="C160" s="1"/>
      <c r="D160" s="1"/>
      <c r="E160" s="1"/>
      <c r="F160" s="1"/>
    </row>
    <row r="161" spans="1:6">
      <c r="A161" s="1"/>
      <c r="B161" s="1"/>
      <c r="C161" s="1"/>
      <c r="D161" s="1"/>
      <c r="E161" s="1"/>
      <c r="F161" s="1"/>
    </row>
    <row r="162" spans="1:6">
      <c r="A162" s="1"/>
      <c r="B162" s="1"/>
      <c r="C162" s="1"/>
      <c r="D162" s="1"/>
      <c r="E162" s="1"/>
      <c r="F162" s="1"/>
    </row>
    <row r="163" spans="1:6">
      <c r="A163" s="1"/>
      <c r="B163" s="1"/>
      <c r="C163" s="1"/>
      <c r="D163" s="1"/>
      <c r="E163" s="1"/>
      <c r="F163" s="1"/>
    </row>
    <row r="164" spans="1:6">
      <c r="A164" s="1"/>
      <c r="B164" s="1"/>
      <c r="C164" s="1"/>
      <c r="D164" s="1"/>
      <c r="E164" s="1"/>
      <c r="F164" s="1"/>
    </row>
    <row r="165" spans="1:6">
      <c r="A165" s="1"/>
      <c r="B165" s="1"/>
      <c r="C165" s="1"/>
      <c r="D165" s="1"/>
      <c r="E165" s="1"/>
      <c r="F165" s="1"/>
    </row>
    <row r="166" spans="1:6">
      <c r="A166" s="1"/>
      <c r="B166" s="1"/>
      <c r="C166" s="1"/>
      <c r="D166" s="1"/>
      <c r="E166" s="1"/>
      <c r="F166" s="1"/>
    </row>
    <row r="167" spans="1:6">
      <c r="A167" s="1"/>
      <c r="B167" s="1"/>
      <c r="C167" s="1"/>
      <c r="D167" s="1"/>
      <c r="E167" s="1"/>
      <c r="F167" s="1"/>
    </row>
    <row r="168" spans="1:6">
      <c r="A168" s="1"/>
      <c r="B168" s="1"/>
      <c r="C168" s="1"/>
      <c r="D168" s="1"/>
      <c r="E168" s="1"/>
      <c r="F168" s="1"/>
    </row>
    <row r="169" spans="1:6">
      <c r="A169" s="1"/>
      <c r="B169" s="1"/>
      <c r="C169" s="1"/>
      <c r="D169" s="1"/>
      <c r="E169" s="1"/>
      <c r="F169" s="1"/>
    </row>
    <row r="170" spans="1:6">
      <c r="A170" s="1"/>
      <c r="B170" s="1"/>
      <c r="C170" s="1"/>
      <c r="D170" s="1"/>
      <c r="E170" s="1"/>
      <c r="F170" s="1"/>
    </row>
    <row r="171" spans="1:6">
      <c r="A171" s="1"/>
      <c r="B171" s="1"/>
      <c r="C171" s="1"/>
      <c r="D171" s="1"/>
      <c r="E171" s="1"/>
      <c r="F171" s="1"/>
    </row>
    <row r="172" spans="1:6">
      <c r="A172" s="1"/>
      <c r="B172" s="1"/>
      <c r="C172" s="1"/>
      <c r="D172" s="1"/>
      <c r="E172" s="1"/>
      <c r="F172" s="1"/>
    </row>
    <row r="173" spans="1:6">
      <c r="A173" s="1"/>
      <c r="B173" s="1"/>
      <c r="C173" s="1"/>
      <c r="D173" s="1"/>
      <c r="E173" s="1"/>
      <c r="F173" s="1"/>
    </row>
    <row r="174" spans="1:6">
      <c r="A174" s="1"/>
      <c r="B174" s="1"/>
      <c r="C174" s="1"/>
      <c r="D174" s="1"/>
      <c r="E174" s="1"/>
      <c r="F174" s="1"/>
    </row>
    <row r="175" spans="1:6">
      <c r="A175" s="1"/>
      <c r="B175" s="1"/>
      <c r="C175" s="1"/>
      <c r="D175" s="1"/>
      <c r="E175" s="1"/>
      <c r="F175" s="1"/>
    </row>
    <row r="176" spans="1:6">
      <c r="A176" s="1"/>
      <c r="B176" s="1"/>
      <c r="C176" s="1"/>
      <c r="D176" s="1"/>
      <c r="E176" s="1"/>
      <c r="F176" s="1"/>
    </row>
    <row r="177" spans="1:6">
      <c r="A177" s="1"/>
      <c r="B177" s="1"/>
      <c r="C177" s="1"/>
      <c r="D177" s="1"/>
      <c r="E177" s="1"/>
      <c r="F177" s="1"/>
    </row>
    <row r="178" spans="1:6">
      <c r="A178" s="1"/>
      <c r="B178" s="1"/>
      <c r="C178" s="1"/>
      <c r="D178" s="1"/>
      <c r="E178" s="1"/>
      <c r="F178" s="1"/>
    </row>
    <row r="179" spans="1:6">
      <c r="A179" s="1"/>
      <c r="B179" s="1"/>
      <c r="C179" s="1"/>
      <c r="D179" s="1"/>
      <c r="E179" s="1"/>
      <c r="F179" s="1"/>
    </row>
    <row r="180" spans="1:6">
      <c r="A180" s="1"/>
      <c r="B180" s="1"/>
      <c r="C180" s="1"/>
      <c r="D180" s="1"/>
      <c r="E180" s="1"/>
      <c r="F180" s="1"/>
    </row>
    <row r="181" spans="1:6">
      <c r="A181" s="1"/>
      <c r="B181" s="1"/>
      <c r="C181" s="1"/>
      <c r="D181" s="1"/>
      <c r="E181" s="1"/>
      <c r="F181" s="1"/>
    </row>
    <row r="182" spans="1:6">
      <c r="A182" s="1"/>
      <c r="B182" s="1"/>
      <c r="C182" s="1"/>
      <c r="D182" s="1"/>
      <c r="E182" s="1"/>
      <c r="F182" s="1"/>
    </row>
    <row r="183" spans="1:6">
      <c r="A183" s="1"/>
      <c r="B183" s="1"/>
      <c r="C183" s="1"/>
      <c r="D183" s="1"/>
      <c r="E183" s="1"/>
      <c r="F183" s="1"/>
    </row>
    <row r="184" spans="1:6">
      <c r="A184" s="1"/>
      <c r="B184" s="1"/>
      <c r="C184" s="1"/>
      <c r="D184" s="1"/>
      <c r="E184" s="1"/>
      <c r="F184" s="1"/>
    </row>
    <row r="185" spans="1:6">
      <c r="A185" s="1"/>
      <c r="B185" s="1"/>
      <c r="C185" s="1"/>
      <c r="D185" s="1"/>
      <c r="E185" s="1"/>
      <c r="F185" s="1"/>
    </row>
    <row r="186" spans="1:6">
      <c r="A186" s="1"/>
      <c r="B186" s="1"/>
      <c r="C186" s="1"/>
      <c r="D186" s="1"/>
      <c r="E186" s="1"/>
      <c r="F186" s="1"/>
    </row>
    <row r="187" spans="1:6">
      <c r="A187" s="1"/>
      <c r="B187" s="1"/>
      <c r="C187" s="1"/>
      <c r="D187" s="1"/>
      <c r="E187" s="1"/>
      <c r="F187" s="1"/>
    </row>
    <row r="188" spans="1:6">
      <c r="A188" s="1"/>
      <c r="B188" s="1"/>
      <c r="C188" s="1"/>
      <c r="D188" s="1"/>
      <c r="E188" s="1"/>
      <c r="F188" s="1"/>
    </row>
    <row r="189" spans="1:6">
      <c r="A189" s="1"/>
      <c r="B189" s="1"/>
      <c r="C189" s="1"/>
      <c r="D189" s="1"/>
      <c r="E189" s="1"/>
      <c r="F189" s="1"/>
    </row>
    <row r="190" spans="1:6">
      <c r="A190" s="1"/>
      <c r="B190" s="1"/>
      <c r="C190" s="1"/>
      <c r="D190" s="1"/>
      <c r="E190" s="1"/>
      <c r="F190" s="1"/>
    </row>
    <row r="191" spans="1:6">
      <c r="A191" s="1"/>
      <c r="B191" s="1"/>
      <c r="C191" s="1"/>
      <c r="D191" s="1"/>
      <c r="E191" s="1"/>
      <c r="F191" s="1"/>
    </row>
    <row r="192" spans="1:6">
      <c r="A192" s="1"/>
      <c r="B192" s="1"/>
      <c r="C192" s="1"/>
      <c r="D192" s="1"/>
      <c r="E192" s="1"/>
      <c r="F192" s="1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>
      <c r="A203" s="1"/>
      <c r="B203" s="1"/>
      <c r="C203" s="1"/>
      <c r="D203" s="1"/>
      <c r="E203" s="1"/>
      <c r="F203" s="1"/>
    </row>
    <row r="204" spans="1:6">
      <c r="A204" s="1"/>
      <c r="B204" s="1"/>
      <c r="C204" s="1"/>
      <c r="D204" s="1"/>
      <c r="E204" s="1"/>
      <c r="F204" s="1"/>
    </row>
    <row r="205" spans="1:6">
      <c r="A205" s="1"/>
      <c r="B205" s="1"/>
      <c r="C205" s="1"/>
      <c r="D205" s="1"/>
      <c r="E205" s="1"/>
      <c r="F205" s="1"/>
    </row>
    <row r="206" spans="1:6">
      <c r="A206" s="1"/>
      <c r="B206" s="1"/>
      <c r="C206" s="1"/>
      <c r="D206" s="1"/>
      <c r="E206" s="1"/>
      <c r="F206" s="1"/>
    </row>
    <row r="207" spans="1:6">
      <c r="A207" s="1"/>
      <c r="B207" s="1"/>
      <c r="C207" s="1"/>
      <c r="D207" s="1"/>
      <c r="E207" s="1"/>
      <c r="F207" s="1"/>
    </row>
    <row r="208" spans="1:6">
      <c r="A208" s="1"/>
      <c r="B208" s="1"/>
      <c r="C208" s="1"/>
      <c r="D208" s="1"/>
      <c r="E208" s="1"/>
      <c r="F208" s="1"/>
    </row>
    <row r="209" spans="1:6">
      <c r="A209" s="1"/>
      <c r="B209" s="1"/>
      <c r="C209" s="1"/>
      <c r="D209" s="1"/>
      <c r="E209" s="1"/>
      <c r="F209" s="1"/>
    </row>
    <row r="210" spans="1:6">
      <c r="A210" s="1"/>
      <c r="B210" s="1"/>
      <c r="C210" s="1"/>
      <c r="D210" s="1"/>
      <c r="E210" s="1"/>
      <c r="F210" s="1"/>
    </row>
    <row r="211" spans="1:6">
      <c r="A211" s="1"/>
      <c r="B211" s="1"/>
      <c r="C211" s="1"/>
      <c r="D211" s="1"/>
      <c r="E211" s="1"/>
      <c r="F211" s="1"/>
    </row>
    <row r="212" spans="1:6">
      <c r="A212" s="1"/>
      <c r="B212" s="1"/>
      <c r="C212" s="1"/>
      <c r="D212" s="1"/>
      <c r="E212" s="1"/>
      <c r="F212" s="1"/>
    </row>
    <row r="213" spans="1:6">
      <c r="A213" s="1"/>
      <c r="B213" s="1"/>
      <c r="C213" s="1"/>
      <c r="D213" s="1"/>
      <c r="E213" s="1"/>
      <c r="F213" s="1"/>
    </row>
    <row r="214" spans="1:6">
      <c r="A214" s="1"/>
      <c r="B214" s="1"/>
      <c r="C214" s="1"/>
      <c r="D214" s="1"/>
      <c r="E214" s="1"/>
      <c r="F214" s="1"/>
    </row>
    <row r="215" spans="1:6">
      <c r="A215" s="1"/>
      <c r="B215" s="1"/>
      <c r="C215" s="1"/>
      <c r="D215" s="1"/>
      <c r="E215" s="1"/>
      <c r="F215" s="1"/>
    </row>
    <row r="216" spans="1:6">
      <c r="A216" s="1"/>
      <c r="B216" s="1"/>
      <c r="C216" s="1"/>
      <c r="D216" s="1"/>
      <c r="E216" s="1"/>
      <c r="F216" s="1"/>
    </row>
    <row r="217" spans="1:6">
      <c r="A217" s="1"/>
      <c r="B217" s="1"/>
      <c r="C217" s="1"/>
      <c r="D217" s="1"/>
      <c r="E217" s="1"/>
      <c r="F217" s="1"/>
    </row>
    <row r="218" spans="1:6">
      <c r="A218" s="1"/>
      <c r="B218" s="1"/>
      <c r="C218" s="1"/>
      <c r="D218" s="1"/>
      <c r="E218" s="1"/>
      <c r="F218" s="1"/>
    </row>
    <row r="219" spans="1:6">
      <c r="A219" s="1"/>
      <c r="B219" s="1"/>
      <c r="C219" s="1"/>
      <c r="D219" s="1"/>
      <c r="E219" s="1"/>
      <c r="F219" s="1"/>
    </row>
    <row r="220" spans="1:6">
      <c r="A220" s="1"/>
      <c r="B220" s="1"/>
      <c r="C220" s="1"/>
      <c r="D220" s="1"/>
      <c r="E220" s="1"/>
      <c r="F220" s="1"/>
    </row>
    <row r="221" spans="1:6">
      <c r="A221" s="1"/>
      <c r="B221" s="1"/>
      <c r="C221" s="1"/>
      <c r="D221" s="1"/>
      <c r="E221" s="1"/>
      <c r="F221" s="1"/>
    </row>
    <row r="222" spans="1:6">
      <c r="A222" s="1"/>
      <c r="B222" s="1"/>
      <c r="C222" s="1"/>
      <c r="D222" s="1"/>
      <c r="E222" s="1"/>
      <c r="F222" s="1"/>
    </row>
    <row r="223" spans="1:6">
      <c r="A223" s="1"/>
      <c r="B223" s="1"/>
      <c r="C223" s="1"/>
      <c r="D223" s="1"/>
      <c r="E223" s="1"/>
      <c r="F223" s="1"/>
    </row>
    <row r="224" spans="1:6">
      <c r="A224" s="1"/>
      <c r="B224" s="1"/>
      <c r="C224" s="1"/>
      <c r="D224" s="1"/>
      <c r="E224" s="1"/>
      <c r="F224" s="1"/>
    </row>
    <row r="225" spans="1:6">
      <c r="A225" s="1"/>
      <c r="B225" s="1"/>
      <c r="C225" s="1"/>
      <c r="D225" s="1"/>
      <c r="E225" s="1"/>
      <c r="F225" s="1"/>
    </row>
    <row r="226" spans="1:6">
      <c r="A226" s="1"/>
      <c r="B226" s="1"/>
      <c r="C226" s="1"/>
      <c r="D226" s="1"/>
      <c r="E226" s="1"/>
      <c r="F226" s="1"/>
    </row>
    <row r="227" spans="1:6">
      <c r="A227" s="1"/>
      <c r="B227" s="1"/>
      <c r="C227" s="1"/>
      <c r="D227" s="1"/>
      <c r="E227" s="1"/>
      <c r="F227" s="1"/>
    </row>
    <row r="228" spans="1:6">
      <c r="A228" s="1"/>
      <c r="B228" s="1"/>
      <c r="C228" s="1"/>
      <c r="D228" s="1"/>
      <c r="E228" s="1"/>
      <c r="F228" s="1"/>
    </row>
    <row r="229" spans="1:6">
      <c r="A229" s="1"/>
      <c r="B229" s="1"/>
      <c r="C229" s="1"/>
      <c r="D229" s="1"/>
      <c r="E229" s="1"/>
      <c r="F229" s="1"/>
    </row>
    <row r="230" spans="1:6">
      <c r="A230" s="1"/>
      <c r="B230" s="1"/>
      <c r="C230" s="1"/>
      <c r="D230" s="1"/>
      <c r="E230" s="1"/>
      <c r="F230" s="1"/>
    </row>
    <row r="231" spans="1:6">
      <c r="A231" s="1"/>
      <c r="B231" s="1"/>
      <c r="C231" s="1"/>
      <c r="D231" s="1"/>
      <c r="E231" s="1"/>
      <c r="F231" s="1"/>
    </row>
    <row r="232" spans="1:6">
      <c r="A232" s="1"/>
      <c r="B232" s="1"/>
      <c r="C232" s="1"/>
      <c r="D232" s="1"/>
      <c r="E232" s="1"/>
      <c r="F232" s="1"/>
    </row>
    <row r="233" spans="1:6">
      <c r="A233" s="1"/>
      <c r="B233" s="1"/>
      <c r="C233" s="1"/>
      <c r="D233" s="1"/>
      <c r="E233" s="1"/>
      <c r="F233" s="1"/>
    </row>
    <row r="234" spans="1:6">
      <c r="A234" s="1"/>
      <c r="B234" s="1"/>
      <c r="C234" s="1"/>
      <c r="D234" s="1"/>
      <c r="E234" s="1"/>
      <c r="F234" s="1"/>
    </row>
    <row r="235" spans="1:6">
      <c r="A235" s="1"/>
      <c r="B235" s="1"/>
      <c r="C235" s="1"/>
      <c r="D235" s="1"/>
      <c r="E235" s="1"/>
      <c r="F235" s="1"/>
    </row>
    <row r="236" spans="1:6">
      <c r="A236" s="1"/>
      <c r="B236" s="1"/>
      <c r="C236" s="1"/>
      <c r="D236" s="1"/>
      <c r="E236" s="1"/>
      <c r="F236" s="1"/>
    </row>
    <row r="237" spans="1:6">
      <c r="A237" s="1"/>
      <c r="B237" s="1"/>
      <c r="C237" s="1"/>
      <c r="D237" s="1"/>
      <c r="E237" s="1"/>
      <c r="F237" s="1"/>
    </row>
    <row r="238" spans="1:6">
      <c r="A238" s="1"/>
      <c r="B238" s="1"/>
      <c r="C238" s="1"/>
      <c r="D238" s="1"/>
      <c r="E238" s="1"/>
      <c r="F238" s="1"/>
    </row>
    <row r="239" spans="1:6">
      <c r="A239" s="1"/>
      <c r="B239" s="1"/>
      <c r="C239" s="1"/>
      <c r="D239" s="1"/>
      <c r="E239" s="1"/>
      <c r="F239" s="1"/>
    </row>
    <row r="240" spans="1:6">
      <c r="A240" s="1"/>
      <c r="B240" s="1"/>
      <c r="C240" s="1"/>
      <c r="D240" s="1"/>
      <c r="E240" s="1"/>
      <c r="F240" s="1"/>
    </row>
    <row r="241" spans="1:6">
      <c r="A241" s="1"/>
      <c r="B241" s="1"/>
      <c r="C241" s="1"/>
      <c r="D241" s="1"/>
      <c r="E241" s="1"/>
      <c r="F241" s="1"/>
    </row>
    <row r="242" spans="1:6">
      <c r="A242" s="1"/>
      <c r="B242" s="1"/>
      <c r="C242" s="1"/>
      <c r="D242" s="1"/>
      <c r="E242" s="1"/>
      <c r="F242" s="1"/>
    </row>
    <row r="243" spans="1:6">
      <c r="A243" s="1"/>
      <c r="B243" s="1"/>
      <c r="C243" s="1"/>
      <c r="D243" s="1"/>
      <c r="E243" s="1"/>
      <c r="F243" s="1"/>
    </row>
    <row r="244" spans="1:6">
      <c r="A244" s="1"/>
      <c r="B244" s="1"/>
      <c r="C244" s="1"/>
      <c r="D244" s="1"/>
      <c r="E244" s="1"/>
      <c r="F244" s="1"/>
    </row>
    <row r="245" spans="1:6">
      <c r="A245" s="1"/>
      <c r="B245" s="1"/>
      <c r="C245" s="1"/>
      <c r="D245" s="1"/>
      <c r="E245" s="1"/>
      <c r="F245" s="1"/>
    </row>
    <row r="246" spans="1:6">
      <c r="A246" s="1"/>
      <c r="B246" s="1"/>
      <c r="C246" s="1"/>
      <c r="D246" s="1"/>
      <c r="E246" s="1"/>
      <c r="F246" s="1"/>
    </row>
    <row r="247" spans="1:6">
      <c r="A247" s="1"/>
      <c r="B247" s="1"/>
      <c r="C247" s="1"/>
      <c r="D247" s="1"/>
      <c r="E247" s="1"/>
      <c r="F247" s="1"/>
    </row>
    <row r="248" spans="1:6">
      <c r="A248" s="1"/>
      <c r="B248" s="1"/>
      <c r="C248" s="1"/>
      <c r="D248" s="1"/>
      <c r="E248" s="1"/>
      <c r="F248" s="1"/>
    </row>
    <row r="249" spans="1:6">
      <c r="A249" s="1"/>
      <c r="B249" s="1"/>
      <c r="C249" s="1"/>
      <c r="D249" s="1"/>
      <c r="E249" s="1"/>
      <c r="F249" s="1"/>
    </row>
    <row r="250" spans="1:6">
      <c r="A250" s="1"/>
      <c r="B250" s="1"/>
      <c r="C250" s="1"/>
      <c r="D250" s="1"/>
      <c r="E250" s="1"/>
      <c r="F250" s="1"/>
    </row>
    <row r="251" spans="1:6">
      <c r="A251" s="1"/>
      <c r="B251" s="1"/>
      <c r="C251" s="1"/>
      <c r="D251" s="1"/>
      <c r="E251" s="1"/>
      <c r="F251" s="1"/>
    </row>
    <row r="252" spans="1:6">
      <c r="A252" s="1"/>
      <c r="B252" s="1"/>
      <c r="C252" s="1"/>
      <c r="D252" s="1"/>
      <c r="E252" s="1"/>
      <c r="F252" s="1"/>
    </row>
    <row r="253" spans="1:6">
      <c r="A253" s="1"/>
      <c r="B253" s="1"/>
      <c r="C253" s="1"/>
      <c r="D253" s="1"/>
      <c r="E253" s="1"/>
      <c r="F253" s="1"/>
    </row>
    <row r="254" spans="1:6">
      <c r="A254" s="1"/>
      <c r="B254" s="1"/>
      <c r="C254" s="1"/>
      <c r="D254" s="1"/>
      <c r="E254" s="1"/>
      <c r="F254" s="1"/>
    </row>
    <row r="255" spans="1:6">
      <c r="A255" s="1"/>
      <c r="B255" s="1"/>
      <c r="C255" s="1"/>
      <c r="D255" s="1"/>
      <c r="E255" s="1"/>
      <c r="F255" s="1"/>
    </row>
    <row r="256" spans="1:6">
      <c r="A256" s="1"/>
      <c r="B256" s="1"/>
      <c r="C256" s="1"/>
      <c r="D256" s="1"/>
      <c r="E256" s="1"/>
      <c r="F256" s="1"/>
    </row>
    <row r="257" spans="1:6">
      <c r="A257" s="1"/>
      <c r="B257" s="1"/>
      <c r="C257" s="1"/>
      <c r="D257" s="1"/>
      <c r="E257" s="1"/>
      <c r="F257" s="1"/>
    </row>
    <row r="258" spans="1:6">
      <c r="A258" s="1"/>
      <c r="B258" s="1"/>
      <c r="C258" s="1"/>
      <c r="D258" s="1"/>
      <c r="E258" s="1"/>
      <c r="F258" s="1"/>
    </row>
    <row r="259" spans="1:6">
      <c r="A259" s="1"/>
      <c r="B259" s="1"/>
      <c r="C259" s="1"/>
      <c r="D259" s="1"/>
      <c r="E259" s="1"/>
      <c r="F259" s="1"/>
    </row>
    <row r="260" spans="1:6">
      <c r="A260" s="1"/>
      <c r="B260" s="1"/>
      <c r="C260" s="1"/>
      <c r="D260" s="1"/>
      <c r="E260" s="1"/>
      <c r="F260" s="1"/>
    </row>
    <row r="261" spans="1:6">
      <c r="A261" s="1"/>
      <c r="B261" s="1"/>
      <c r="C261" s="1"/>
      <c r="D261" s="1"/>
      <c r="E261" s="1"/>
      <c r="F261" s="1"/>
    </row>
    <row r="262" spans="1:6">
      <c r="A262" s="1"/>
      <c r="B262" s="1"/>
      <c r="C262" s="1"/>
      <c r="D262" s="1"/>
      <c r="E262" s="1"/>
      <c r="F262" s="1"/>
    </row>
    <row r="263" spans="1:6">
      <c r="A263" s="1"/>
      <c r="B263" s="1"/>
      <c r="C263" s="1"/>
      <c r="D263" s="1"/>
      <c r="E263" s="1"/>
      <c r="F263" s="1"/>
    </row>
    <row r="264" spans="1:6">
      <c r="A264" s="1"/>
      <c r="B264" s="1"/>
      <c r="C264" s="1"/>
      <c r="D264" s="1"/>
      <c r="E264" s="1"/>
      <c r="F264" s="1"/>
    </row>
    <row r="265" spans="1:6">
      <c r="A265" s="1"/>
      <c r="B265" s="1"/>
      <c r="C265" s="1"/>
      <c r="D265" s="1"/>
      <c r="E265" s="1"/>
      <c r="F265" s="1"/>
    </row>
    <row r="266" spans="1:6">
      <c r="A266" s="1"/>
      <c r="B266" s="1"/>
      <c r="C266" s="1"/>
      <c r="D266" s="1"/>
      <c r="E266" s="1"/>
      <c r="F266" s="1"/>
    </row>
    <row r="267" spans="1:6">
      <c r="A267" s="1"/>
      <c r="B267" s="1"/>
      <c r="C267" s="1"/>
      <c r="D267" s="1"/>
      <c r="E267" s="1"/>
      <c r="F267" s="1"/>
    </row>
    <row r="268" spans="1:6">
      <c r="A268" s="1"/>
      <c r="B268" s="1"/>
      <c r="C268" s="1"/>
      <c r="D268" s="1"/>
      <c r="E268" s="1"/>
      <c r="F268" s="1"/>
    </row>
    <row r="269" spans="1:6">
      <c r="A269" s="1"/>
      <c r="B269" s="1"/>
      <c r="C269" s="1"/>
      <c r="D269" s="1"/>
      <c r="E269" s="1"/>
      <c r="F269" s="1"/>
    </row>
    <row r="270" spans="1:6">
      <c r="A270" s="1"/>
      <c r="B270" s="1"/>
      <c r="C270" s="1"/>
      <c r="D270" s="1"/>
      <c r="E270" s="1"/>
      <c r="F270" s="1"/>
    </row>
    <row r="271" spans="1:6">
      <c r="A271" s="1"/>
      <c r="B271" s="1"/>
      <c r="C271" s="1"/>
      <c r="D271" s="1"/>
      <c r="E271" s="1"/>
      <c r="F271" s="1"/>
    </row>
    <row r="272" spans="1:6">
      <c r="A272" s="1"/>
      <c r="B272" s="1"/>
      <c r="C272" s="1"/>
      <c r="D272" s="1"/>
      <c r="E272" s="1"/>
      <c r="F272" s="1"/>
    </row>
    <row r="273" spans="1:6">
      <c r="A273" s="1"/>
      <c r="B273" s="1"/>
      <c r="C273" s="1"/>
      <c r="D273" s="1"/>
      <c r="E273" s="1"/>
      <c r="F273" s="1"/>
    </row>
    <row r="274" spans="1:6">
      <c r="A274" s="1"/>
      <c r="B274" s="1"/>
      <c r="C274" s="1"/>
      <c r="D274" s="1"/>
      <c r="E274" s="1"/>
      <c r="F274" s="1"/>
    </row>
    <row r="275" spans="1:6">
      <c r="A275" s="1"/>
      <c r="B275" s="1"/>
      <c r="C275" s="1"/>
      <c r="D275" s="1"/>
      <c r="E275" s="1"/>
      <c r="F275" s="1"/>
    </row>
    <row r="276" spans="1:6">
      <c r="A276" s="1"/>
      <c r="B276" s="1"/>
      <c r="C276" s="1"/>
      <c r="D276" s="1"/>
      <c r="E276" s="1"/>
      <c r="F276" s="1"/>
    </row>
    <row r="277" spans="1:6">
      <c r="A277" s="1"/>
      <c r="B277" s="1"/>
      <c r="C277" s="1"/>
      <c r="D277" s="1"/>
      <c r="E277" s="1"/>
      <c r="F277" s="1"/>
    </row>
    <row r="278" spans="1:6">
      <c r="A278" s="1"/>
      <c r="B278" s="1"/>
      <c r="C278" s="1"/>
      <c r="D278" s="1"/>
      <c r="E278" s="1"/>
      <c r="F278" s="1"/>
    </row>
    <row r="279" spans="1:6">
      <c r="A279" s="1"/>
      <c r="B279" s="1"/>
      <c r="C279" s="1"/>
      <c r="D279" s="1"/>
      <c r="E279" s="1"/>
      <c r="F279" s="1"/>
    </row>
    <row r="280" spans="1:6">
      <c r="A280" s="1"/>
      <c r="B280" s="1"/>
      <c r="C280" s="1"/>
      <c r="D280" s="1"/>
      <c r="E280" s="1"/>
      <c r="F280" s="1"/>
    </row>
    <row r="281" spans="1:6">
      <c r="A281" s="1"/>
      <c r="B281" s="1"/>
      <c r="C281" s="1"/>
      <c r="D281" s="1"/>
      <c r="E281" s="1"/>
      <c r="F281" s="1"/>
    </row>
    <row r="282" spans="1:6">
      <c r="A282" s="1"/>
      <c r="B282" s="1"/>
      <c r="C282" s="1"/>
      <c r="D282" s="1"/>
      <c r="E282" s="1"/>
      <c r="F282" s="1"/>
    </row>
    <row r="283" spans="1:6">
      <c r="A283" s="1"/>
      <c r="B283" s="1"/>
      <c r="C283" s="1"/>
      <c r="D283" s="1"/>
      <c r="E283" s="1"/>
      <c r="F283" s="1"/>
    </row>
    <row r="284" spans="1:6">
      <c r="A284" s="1"/>
      <c r="B284" s="1"/>
      <c r="C284" s="1"/>
      <c r="D284" s="1"/>
      <c r="E284" s="1"/>
      <c r="F284" s="1"/>
    </row>
    <row r="285" spans="1:6">
      <c r="A285" s="1"/>
      <c r="B285" s="1"/>
      <c r="C285" s="1"/>
      <c r="D285" s="1"/>
      <c r="E285" s="1"/>
      <c r="F285" s="1"/>
    </row>
    <row r="286" spans="1:6">
      <c r="A286" s="1"/>
      <c r="B286" s="1"/>
      <c r="C286" s="1"/>
      <c r="D286" s="1"/>
      <c r="E286" s="1"/>
      <c r="F286" s="1"/>
    </row>
    <row r="287" spans="1:6">
      <c r="A287" s="1"/>
      <c r="B287" s="1"/>
      <c r="C287" s="1"/>
      <c r="D287" s="1"/>
      <c r="E287" s="1"/>
      <c r="F287" s="1"/>
    </row>
    <row r="288" spans="1:6">
      <c r="A288" s="1"/>
      <c r="B288" s="1"/>
      <c r="C288" s="1"/>
      <c r="D288" s="1"/>
      <c r="E288" s="1"/>
      <c r="F288" s="1"/>
    </row>
    <row r="289" spans="1:6">
      <c r="A289" s="1"/>
      <c r="B289" s="1"/>
      <c r="C289" s="1"/>
      <c r="D289" s="1"/>
      <c r="E289" s="1"/>
      <c r="F289" s="1"/>
    </row>
    <row r="290" spans="1:6">
      <c r="A290" s="1"/>
      <c r="B290" s="1"/>
      <c r="C290" s="1"/>
      <c r="D290" s="1"/>
      <c r="E290" s="1"/>
      <c r="F290" s="1"/>
    </row>
    <row r="291" spans="1:6">
      <c r="A291" s="1"/>
      <c r="B291" s="1"/>
      <c r="C291" s="1"/>
      <c r="D291" s="1"/>
      <c r="E291" s="1"/>
      <c r="F291" s="1"/>
    </row>
    <row r="292" spans="1:6">
      <c r="A292" s="1"/>
      <c r="B292" s="1"/>
      <c r="C292" s="1"/>
      <c r="D292" s="1"/>
      <c r="E292" s="1"/>
      <c r="F292" s="1"/>
    </row>
    <row r="293" spans="1:6">
      <c r="A293" s="1"/>
      <c r="B293" s="1"/>
      <c r="C293" s="1"/>
      <c r="D293" s="1"/>
      <c r="E293" s="1"/>
      <c r="F293" s="1"/>
    </row>
    <row r="294" spans="1:6">
      <c r="A294" s="1"/>
      <c r="B294" s="1"/>
      <c r="C294" s="1"/>
      <c r="D294" s="1"/>
      <c r="E294" s="1"/>
      <c r="F294" s="1"/>
    </row>
    <row r="295" spans="1:6">
      <c r="A295" s="1"/>
      <c r="B295" s="1"/>
      <c r="C295" s="1"/>
      <c r="D295" s="1"/>
      <c r="E295" s="1"/>
      <c r="F295" s="1"/>
    </row>
    <row r="296" spans="1:6">
      <c r="A296" s="1"/>
      <c r="B296" s="1"/>
      <c r="C296" s="1"/>
      <c r="D296" s="1"/>
      <c r="E296" s="1"/>
      <c r="F296" s="1"/>
    </row>
    <row r="297" spans="1:6">
      <c r="A297" s="1"/>
      <c r="B297" s="1"/>
      <c r="C297" s="1"/>
      <c r="D297" s="1"/>
      <c r="E297" s="1"/>
      <c r="F297" s="1"/>
    </row>
    <row r="298" spans="1:6">
      <c r="A298" s="1"/>
      <c r="B298" s="1"/>
      <c r="C298" s="1"/>
      <c r="D298" s="1"/>
      <c r="E298" s="1"/>
      <c r="F298" s="1"/>
    </row>
    <row r="299" spans="1:6">
      <c r="A299" s="1"/>
      <c r="B299" s="1"/>
      <c r="C299" s="1"/>
      <c r="D299" s="1"/>
      <c r="E299" s="1"/>
      <c r="F299" s="1"/>
    </row>
    <row r="300" spans="1:6">
      <c r="A300" s="1"/>
      <c r="B300" s="1"/>
      <c r="C300" s="1"/>
      <c r="D300" s="1"/>
      <c r="E300" s="1"/>
      <c r="F300" s="1"/>
    </row>
    <row r="301" spans="1:6">
      <c r="A301" s="1"/>
      <c r="B301" s="1"/>
      <c r="C301" s="1"/>
      <c r="D301" s="1"/>
      <c r="E301" s="1"/>
      <c r="F301" s="1"/>
    </row>
    <row r="302" spans="1:6">
      <c r="A302" s="1"/>
      <c r="B302" s="1"/>
      <c r="C302" s="1"/>
      <c r="D302" s="1"/>
      <c r="E302" s="1"/>
      <c r="F302" s="1"/>
    </row>
    <row r="303" spans="1:6">
      <c r="A303" s="1"/>
      <c r="B303" s="1"/>
      <c r="C303" s="1"/>
      <c r="D303" s="1"/>
      <c r="E303" s="1"/>
      <c r="F303" s="1"/>
    </row>
    <row r="304" spans="1:6">
      <c r="A304" s="1"/>
      <c r="B304" s="1"/>
      <c r="C304" s="1"/>
      <c r="D304" s="1"/>
      <c r="E304" s="1"/>
      <c r="F304" s="1"/>
    </row>
    <row r="305" spans="1:6">
      <c r="A305" s="1"/>
      <c r="B305" s="1"/>
      <c r="C305" s="1"/>
      <c r="D305" s="1"/>
      <c r="E305" s="1"/>
      <c r="F305" s="1"/>
    </row>
    <row r="306" spans="1:6">
      <c r="A306" s="1"/>
      <c r="B306" s="1"/>
      <c r="C306" s="1"/>
      <c r="D306" s="1"/>
      <c r="E306" s="1"/>
      <c r="F306" s="1"/>
    </row>
    <row r="307" spans="1:6">
      <c r="A307" s="1"/>
      <c r="B307" s="1"/>
      <c r="C307" s="1"/>
      <c r="D307" s="1"/>
      <c r="E307" s="1"/>
      <c r="F307" s="1"/>
    </row>
    <row r="308" spans="1:6">
      <c r="A308" s="1"/>
      <c r="B308" s="1"/>
      <c r="C308" s="1"/>
      <c r="D308" s="1"/>
      <c r="E308" s="1"/>
      <c r="F308" s="1"/>
    </row>
    <row r="309" spans="1:6">
      <c r="A309" s="1"/>
      <c r="B309" s="1"/>
      <c r="C309" s="1"/>
      <c r="D309" s="1"/>
      <c r="E309" s="1"/>
      <c r="F309" s="1"/>
    </row>
    <row r="310" spans="1:6">
      <c r="A310" s="1"/>
      <c r="B310" s="1"/>
      <c r="C310" s="1"/>
      <c r="D310" s="1"/>
      <c r="E310" s="1"/>
      <c r="F310" s="1"/>
    </row>
    <row r="311" spans="1:6">
      <c r="A311" s="1"/>
      <c r="B311" s="1"/>
      <c r="C311" s="1"/>
      <c r="D311" s="1"/>
      <c r="E311" s="1"/>
      <c r="F311" s="1"/>
    </row>
    <row r="312" spans="1:6">
      <c r="A312" s="1"/>
      <c r="B312" s="1"/>
      <c r="C312" s="1"/>
      <c r="D312" s="1"/>
      <c r="E312" s="1"/>
      <c r="F312" s="1"/>
    </row>
    <row r="313" spans="1:6">
      <c r="A313" s="1"/>
      <c r="B313" s="1"/>
      <c r="C313" s="1"/>
      <c r="D313" s="1"/>
      <c r="E313" s="1"/>
      <c r="F313" s="1"/>
    </row>
    <row r="314" spans="1:6">
      <c r="A314" s="1"/>
      <c r="B314" s="1"/>
      <c r="C314" s="1"/>
      <c r="D314" s="1"/>
      <c r="E314" s="1"/>
      <c r="F314" s="1"/>
    </row>
    <row r="315" spans="1:6">
      <c r="A315" s="1"/>
      <c r="B315" s="1"/>
      <c r="C315" s="1"/>
      <c r="D315" s="1"/>
      <c r="E315" s="1"/>
      <c r="F315" s="1"/>
    </row>
    <row r="316" spans="1:6">
      <c r="A316" s="1"/>
      <c r="B316" s="1"/>
      <c r="C316" s="1"/>
      <c r="D316" s="1"/>
      <c r="E316" s="1"/>
      <c r="F316" s="1"/>
    </row>
    <row r="317" spans="1:6">
      <c r="A317" s="1"/>
      <c r="B317" s="1"/>
      <c r="C317" s="1"/>
      <c r="D317" s="1"/>
      <c r="E317" s="1"/>
      <c r="F317" s="1"/>
    </row>
    <row r="318" spans="1:6">
      <c r="A318" s="1"/>
      <c r="B318" s="1"/>
      <c r="C318" s="1"/>
      <c r="D318" s="1"/>
      <c r="E318" s="1"/>
      <c r="F318" s="1"/>
    </row>
    <row r="319" spans="1:6">
      <c r="A319" s="1"/>
      <c r="B319" s="1"/>
      <c r="C319" s="1"/>
      <c r="D319" s="1"/>
      <c r="E319" s="1"/>
      <c r="F319" s="1"/>
    </row>
    <row r="320" spans="1:6">
      <c r="A320" s="1"/>
      <c r="B320" s="1"/>
      <c r="C320" s="1"/>
      <c r="D320" s="1"/>
      <c r="E320" s="1"/>
      <c r="F320" s="1"/>
    </row>
    <row r="321" spans="1:6">
      <c r="A321" s="1"/>
      <c r="B321" s="1"/>
      <c r="C321" s="1"/>
      <c r="D321" s="1"/>
      <c r="E321" s="1"/>
      <c r="F321" s="1"/>
    </row>
    <row r="322" spans="1:6">
      <c r="A322" s="1"/>
      <c r="B322" s="1"/>
      <c r="C322" s="1"/>
      <c r="D322" s="1"/>
      <c r="E322" s="1"/>
      <c r="F322" s="1"/>
    </row>
    <row r="323" spans="1:6">
      <c r="A323" s="1"/>
      <c r="B323" s="1"/>
      <c r="C323" s="1"/>
      <c r="D323" s="1"/>
      <c r="E323" s="1"/>
      <c r="F323" s="1"/>
    </row>
    <row r="324" spans="1:6">
      <c r="A324" s="1"/>
      <c r="B324" s="1"/>
      <c r="C324" s="1"/>
      <c r="D324" s="1"/>
      <c r="E324" s="1"/>
      <c r="F324" s="1"/>
    </row>
    <row r="325" spans="1:6">
      <c r="A325" s="1"/>
      <c r="B325" s="1"/>
      <c r="C325" s="1"/>
      <c r="D325" s="1"/>
      <c r="E325" s="1"/>
      <c r="F325" s="1"/>
    </row>
    <row r="326" spans="1:6">
      <c r="A326" s="1"/>
      <c r="B326" s="1"/>
      <c r="C326" s="1"/>
      <c r="D326" s="1"/>
      <c r="E326" s="1"/>
      <c r="F326" s="1"/>
    </row>
    <row r="327" spans="1:6">
      <c r="A327" s="1"/>
      <c r="B327" s="1"/>
      <c r="C327" s="1"/>
      <c r="D327" s="1"/>
      <c r="E327" s="1"/>
      <c r="F327" s="1"/>
    </row>
    <row r="328" spans="1:6">
      <c r="A328" s="1"/>
      <c r="B328" s="1"/>
      <c r="C328" s="1"/>
      <c r="D328" s="1"/>
      <c r="E328" s="1"/>
      <c r="F328" s="1"/>
    </row>
    <row r="329" spans="1:6">
      <c r="A329" s="1"/>
      <c r="B329" s="1"/>
      <c r="C329" s="1"/>
      <c r="D329" s="1"/>
      <c r="E329" s="1"/>
      <c r="F329" s="1"/>
    </row>
    <row r="330" spans="1:6">
      <c r="A330" s="1"/>
      <c r="B330" s="1"/>
      <c r="C330" s="1"/>
      <c r="D330" s="1"/>
      <c r="E330" s="1"/>
      <c r="F330" s="1"/>
    </row>
    <row r="331" spans="1:6">
      <c r="A331" s="1"/>
      <c r="B331" s="1"/>
      <c r="C331" s="1"/>
      <c r="D331" s="1"/>
      <c r="E331" s="1"/>
      <c r="F331" s="1"/>
    </row>
    <row r="332" spans="1:6">
      <c r="A332" s="1"/>
      <c r="B332" s="1"/>
      <c r="C332" s="1"/>
      <c r="D332" s="1"/>
      <c r="E332" s="1"/>
      <c r="F332" s="1"/>
    </row>
    <row r="333" spans="1:6">
      <c r="A333" s="1"/>
      <c r="B333" s="1"/>
      <c r="C333" s="1"/>
      <c r="D333" s="1"/>
      <c r="E333" s="1"/>
      <c r="F333" s="1"/>
    </row>
    <row r="334" spans="1:6">
      <c r="A334" s="1"/>
      <c r="B334" s="1"/>
      <c r="C334" s="1"/>
      <c r="D334" s="1"/>
      <c r="E334" s="1"/>
      <c r="F334" s="1"/>
    </row>
    <row r="335" spans="1:6">
      <c r="A335" s="1"/>
      <c r="B335" s="1"/>
      <c r="C335" s="1"/>
      <c r="D335" s="1"/>
      <c r="E335" s="1"/>
      <c r="F335" s="1"/>
    </row>
    <row r="336" spans="1:6">
      <c r="A336" s="1"/>
      <c r="B336" s="1"/>
      <c r="C336" s="1"/>
      <c r="D336" s="1"/>
      <c r="E336" s="1"/>
      <c r="F336" s="1"/>
    </row>
    <row r="337" spans="1:6">
      <c r="A337" s="1"/>
      <c r="B337" s="1"/>
      <c r="C337" s="1"/>
      <c r="D337" s="1"/>
      <c r="E337" s="1"/>
      <c r="F337" s="1"/>
    </row>
    <row r="338" spans="1:6">
      <c r="A338" s="1"/>
      <c r="B338" s="1"/>
      <c r="C338" s="1"/>
      <c r="D338" s="1"/>
      <c r="E338" s="1"/>
      <c r="F338" s="1"/>
    </row>
    <row r="339" spans="1:6">
      <c r="A339" s="1"/>
      <c r="B339" s="1"/>
      <c r="C339" s="1"/>
      <c r="D339" s="1"/>
      <c r="E339" s="1"/>
      <c r="F339" s="1"/>
    </row>
    <row r="340" spans="1:6">
      <c r="A340" s="1"/>
      <c r="B340" s="1"/>
      <c r="C340" s="1"/>
      <c r="D340" s="1"/>
      <c r="E340" s="1"/>
      <c r="F340" s="1"/>
    </row>
    <row r="341" spans="1:6">
      <c r="A341" s="1"/>
      <c r="B341" s="1"/>
      <c r="C341" s="1"/>
      <c r="D341" s="1"/>
      <c r="E341" s="1"/>
      <c r="F341" s="1"/>
    </row>
    <row r="342" spans="1:6">
      <c r="A342" s="1"/>
      <c r="B342" s="1"/>
      <c r="C342" s="1"/>
      <c r="D342" s="1"/>
      <c r="E342" s="1"/>
      <c r="F342" s="1"/>
    </row>
    <row r="343" spans="1:6">
      <c r="A343" s="1"/>
      <c r="B343" s="1"/>
      <c r="C343" s="1"/>
      <c r="D343" s="1"/>
      <c r="E343" s="1"/>
      <c r="F343" s="1"/>
    </row>
    <row r="344" spans="1:6">
      <c r="A344" s="1"/>
      <c r="B344" s="1"/>
      <c r="C344" s="1"/>
      <c r="D344" s="1"/>
      <c r="E344" s="1"/>
      <c r="F344" s="1"/>
    </row>
    <row r="345" spans="1:6">
      <c r="A345" s="1"/>
      <c r="B345" s="1"/>
      <c r="C345" s="1"/>
      <c r="D345" s="1"/>
      <c r="E345" s="1"/>
      <c r="F345" s="1"/>
    </row>
    <row r="346" spans="1:6">
      <c r="A346" s="1"/>
      <c r="B346" s="1"/>
      <c r="C346" s="1"/>
      <c r="D346" s="1"/>
      <c r="E346" s="1"/>
      <c r="F346" s="1"/>
    </row>
    <row r="347" spans="1:6">
      <c r="A347" s="1"/>
      <c r="B347" s="1"/>
      <c r="C347" s="1"/>
      <c r="D347" s="1"/>
      <c r="E347" s="1"/>
      <c r="F347" s="1"/>
    </row>
    <row r="348" spans="1:6">
      <c r="A348" s="1"/>
      <c r="B348" s="1"/>
      <c r="C348" s="1"/>
      <c r="D348" s="1"/>
      <c r="E348" s="1"/>
      <c r="F348" s="1"/>
    </row>
    <row r="349" spans="1:6">
      <c r="A349" s="1"/>
      <c r="B349" s="1"/>
      <c r="C349" s="1"/>
      <c r="D349" s="1"/>
      <c r="E349" s="1"/>
      <c r="F349" s="1"/>
    </row>
    <row r="350" spans="1:6">
      <c r="A350" s="1"/>
      <c r="B350" s="1"/>
      <c r="C350" s="1"/>
      <c r="D350" s="1"/>
      <c r="E350" s="1"/>
      <c r="F350" s="1"/>
    </row>
    <row r="351" spans="1:6">
      <c r="A351" s="1"/>
      <c r="B351" s="1"/>
      <c r="C351" s="1"/>
      <c r="D351" s="1"/>
      <c r="E351" s="1"/>
      <c r="F351" s="1"/>
    </row>
    <row r="352" spans="1:6">
      <c r="A352" s="1"/>
      <c r="B352" s="1"/>
      <c r="C352" s="1"/>
      <c r="D352" s="1"/>
      <c r="E352" s="1"/>
      <c r="F352" s="1"/>
    </row>
    <row r="353" spans="1:6">
      <c r="A353" s="1"/>
      <c r="B353" s="1"/>
      <c r="C353" s="1"/>
      <c r="D353" s="1"/>
      <c r="E353" s="1"/>
      <c r="F353" s="1"/>
    </row>
    <row r="354" spans="1:6">
      <c r="A354" s="1"/>
      <c r="B354" s="1"/>
      <c r="C354" s="1"/>
      <c r="D354" s="1"/>
      <c r="E354" s="1"/>
      <c r="F354" s="1"/>
    </row>
    <row r="355" spans="1:6">
      <c r="A355" s="1"/>
      <c r="B355" s="1"/>
      <c r="C355" s="1"/>
      <c r="D355" s="1"/>
      <c r="E355" s="1"/>
      <c r="F355" s="1"/>
    </row>
    <row r="356" spans="1:6">
      <c r="A356" s="1"/>
      <c r="B356" s="1"/>
      <c r="C356" s="1"/>
      <c r="D356" s="1"/>
      <c r="E356" s="1"/>
      <c r="F356" s="1"/>
    </row>
    <row r="357" spans="1:6">
      <c r="A357" s="1"/>
      <c r="B357" s="1"/>
      <c r="C357" s="1"/>
      <c r="D357" s="1"/>
      <c r="E357" s="1"/>
      <c r="F357" s="1"/>
    </row>
    <row r="358" spans="1:6">
      <c r="A358" s="1"/>
      <c r="B358" s="1"/>
      <c r="C358" s="1"/>
      <c r="D358" s="1"/>
      <c r="E358" s="1"/>
      <c r="F358" s="1"/>
    </row>
    <row r="359" spans="1:6">
      <c r="A359" s="1"/>
      <c r="B359" s="1"/>
      <c r="C359" s="1"/>
      <c r="D359" s="1"/>
      <c r="E359" s="1"/>
      <c r="F359" s="1"/>
    </row>
    <row r="360" spans="1:6">
      <c r="A360" s="1"/>
      <c r="B360" s="1"/>
      <c r="C360" s="1"/>
      <c r="D360" s="1"/>
      <c r="E360" s="1"/>
      <c r="F360" s="1"/>
    </row>
    <row r="361" spans="1:6">
      <c r="A361" s="1"/>
      <c r="B361" s="1"/>
      <c r="C361" s="1"/>
      <c r="D361" s="1"/>
      <c r="E361" s="1"/>
      <c r="F361" s="1"/>
    </row>
    <row r="362" spans="1:6">
      <c r="A362" s="1"/>
      <c r="B362" s="1"/>
      <c r="C362" s="1"/>
      <c r="D362" s="1"/>
      <c r="E362" s="1"/>
      <c r="F362" s="1"/>
    </row>
    <row r="363" spans="1:6">
      <c r="A363" s="1"/>
      <c r="B363" s="1"/>
      <c r="C363" s="1"/>
      <c r="D363" s="1"/>
      <c r="E363" s="1"/>
      <c r="F363" s="1"/>
    </row>
    <row r="364" spans="1:6">
      <c r="A364" s="1"/>
      <c r="B364" s="1"/>
      <c r="C364" s="1"/>
      <c r="D364" s="1"/>
      <c r="E364" s="1"/>
      <c r="F364" s="1"/>
    </row>
    <row r="365" spans="1:6">
      <c r="A365" s="1"/>
      <c r="B365" s="1"/>
      <c r="C365" s="1"/>
      <c r="D365" s="1"/>
      <c r="E365" s="1"/>
      <c r="F365" s="1"/>
    </row>
    <row r="366" spans="1:6">
      <c r="A366" s="1"/>
      <c r="B366" s="1"/>
      <c r="C366" s="1"/>
      <c r="D366" s="1"/>
      <c r="E366" s="1"/>
      <c r="F366" s="1"/>
    </row>
    <row r="367" spans="1:6">
      <c r="A367" s="1"/>
      <c r="B367" s="1"/>
      <c r="C367" s="1"/>
      <c r="D367" s="1"/>
      <c r="E367" s="1"/>
      <c r="F367" s="1"/>
    </row>
    <row r="368" spans="1:6">
      <c r="A368" s="1"/>
      <c r="B368" s="1"/>
      <c r="C368" s="1"/>
      <c r="D368" s="1"/>
      <c r="E368" s="1"/>
      <c r="F368" s="1"/>
    </row>
    <row r="369" spans="1:6">
      <c r="A369" s="1"/>
      <c r="B369" s="1"/>
      <c r="C369" s="1"/>
      <c r="D369" s="1"/>
      <c r="E369" s="1"/>
      <c r="F369" s="1"/>
    </row>
    <row r="370" spans="1:6">
      <c r="A370" s="1"/>
      <c r="B370" s="1"/>
      <c r="C370" s="1"/>
      <c r="D370" s="1"/>
      <c r="E370" s="1"/>
      <c r="F370" s="1"/>
    </row>
    <row r="371" spans="1:6">
      <c r="A371" s="1"/>
      <c r="B371" s="1"/>
      <c r="C371" s="1"/>
      <c r="D371" s="1"/>
      <c r="E371" s="1"/>
      <c r="F371" s="1"/>
    </row>
    <row r="372" spans="1:6">
      <c r="A372" s="1"/>
      <c r="B372" s="1"/>
      <c r="C372" s="1"/>
      <c r="D372" s="1"/>
      <c r="E372" s="1"/>
      <c r="F372" s="1"/>
    </row>
    <row r="373" spans="1:6">
      <c r="A373" s="1"/>
      <c r="B373" s="1"/>
      <c r="C373" s="1"/>
      <c r="D373" s="1"/>
      <c r="E373" s="1"/>
      <c r="F373" s="1"/>
    </row>
    <row r="374" spans="1:6">
      <c r="A374" s="1"/>
      <c r="B374" s="1"/>
      <c r="C374" s="1"/>
      <c r="D374" s="1"/>
      <c r="E374" s="1"/>
      <c r="F374" s="1"/>
    </row>
    <row r="375" spans="1:6">
      <c r="A375" s="1"/>
      <c r="B375" s="1"/>
      <c r="C375" s="1"/>
      <c r="D375" s="1"/>
      <c r="E375" s="1"/>
      <c r="F375" s="1"/>
    </row>
    <row r="376" spans="1:6">
      <c r="A376" s="1"/>
      <c r="B376" s="1"/>
      <c r="C376" s="1"/>
      <c r="D376" s="1"/>
      <c r="E376" s="1"/>
      <c r="F376" s="1"/>
    </row>
    <row r="377" spans="1:6">
      <c r="A377" s="1"/>
      <c r="B377" s="1"/>
      <c r="C377" s="1"/>
      <c r="D377" s="1"/>
      <c r="E377" s="1"/>
      <c r="F377" s="1"/>
    </row>
    <row r="378" spans="1:6">
      <c r="A378" s="1"/>
      <c r="B378" s="1"/>
      <c r="C378" s="1"/>
      <c r="D378" s="1"/>
      <c r="E378" s="1"/>
      <c r="F378" s="1"/>
    </row>
    <row r="379" spans="1:6">
      <c r="A379" s="1"/>
      <c r="B379" s="1"/>
      <c r="C379" s="1"/>
      <c r="D379" s="1"/>
      <c r="E379" s="1"/>
      <c r="F379" s="1"/>
    </row>
    <row r="380" spans="1:6">
      <c r="A380" s="1"/>
      <c r="B380" s="1"/>
      <c r="C380" s="1"/>
      <c r="D380" s="1"/>
      <c r="E380" s="1"/>
      <c r="F380" s="1"/>
    </row>
    <row r="381" spans="1:6">
      <c r="A381" s="1"/>
      <c r="B381" s="1"/>
      <c r="C381" s="1"/>
      <c r="D381" s="1"/>
      <c r="E381" s="1"/>
      <c r="F381" s="1"/>
    </row>
    <row r="382" spans="1:6">
      <c r="A382" s="1"/>
      <c r="B382" s="1"/>
      <c r="C382" s="1"/>
      <c r="D382" s="1"/>
      <c r="E382" s="1"/>
      <c r="F382" s="1"/>
    </row>
    <row r="383" spans="1:6">
      <c r="A383" s="1"/>
      <c r="B383" s="1"/>
      <c r="C383" s="1"/>
      <c r="D383" s="1"/>
      <c r="E383" s="1"/>
      <c r="F383" s="1"/>
    </row>
    <row r="384" spans="1:6">
      <c r="A384" s="1"/>
      <c r="B384" s="1"/>
      <c r="C384" s="1"/>
      <c r="D384" s="1"/>
      <c r="E384" s="1"/>
      <c r="F384" s="1"/>
    </row>
    <row r="385" spans="1:6">
      <c r="A385" s="1"/>
      <c r="B385" s="1"/>
      <c r="C385" s="1"/>
      <c r="D385" s="1"/>
      <c r="E385" s="1"/>
      <c r="F385" s="1"/>
    </row>
    <row r="386" spans="1:6">
      <c r="A386" s="1"/>
      <c r="B386" s="1"/>
      <c r="C386" s="1"/>
      <c r="D386" s="1"/>
      <c r="E386" s="1"/>
      <c r="F386" s="1"/>
    </row>
    <row r="387" spans="1:6">
      <c r="A387" s="1"/>
      <c r="B387" s="1"/>
      <c r="C387" s="1"/>
      <c r="D387" s="1"/>
      <c r="E387" s="1"/>
      <c r="F387" s="1"/>
    </row>
    <row r="388" spans="1:6">
      <c r="A388" s="1"/>
      <c r="B388" s="1"/>
      <c r="C388" s="1"/>
      <c r="D388" s="1"/>
      <c r="E388" s="1"/>
      <c r="F388" s="1"/>
    </row>
    <row r="389" spans="1:6">
      <c r="A389" s="1"/>
      <c r="B389" s="1"/>
      <c r="C389" s="1"/>
      <c r="D389" s="1"/>
      <c r="E389" s="1"/>
      <c r="F389" s="1"/>
    </row>
    <row r="390" spans="1:6">
      <c r="A390" s="1"/>
      <c r="B390" s="1"/>
      <c r="C390" s="1"/>
      <c r="D390" s="1"/>
      <c r="E390" s="1"/>
      <c r="F390" s="1"/>
    </row>
    <row r="391" spans="1:6">
      <c r="A391" s="1"/>
      <c r="B391" s="1"/>
      <c r="C391" s="1"/>
      <c r="D391" s="1"/>
      <c r="E391" s="1"/>
      <c r="F391" s="1"/>
    </row>
    <row r="392" spans="1:6">
      <c r="A392" s="1"/>
      <c r="B392" s="1"/>
      <c r="C392" s="1"/>
      <c r="D392" s="1"/>
      <c r="E392" s="1"/>
      <c r="F392" s="1"/>
    </row>
    <row r="393" spans="1:6">
      <c r="A393" s="1"/>
      <c r="B393" s="1"/>
      <c r="C393" s="1"/>
      <c r="D393" s="1"/>
      <c r="E393" s="1"/>
      <c r="F393" s="1"/>
    </row>
    <row r="394" spans="1:6">
      <c r="A394" s="1"/>
      <c r="B394" s="1"/>
      <c r="C394" s="1"/>
      <c r="D394" s="1"/>
      <c r="E394" s="1"/>
      <c r="F394" s="1"/>
    </row>
    <row r="395" spans="1:6">
      <c r="A395" s="1"/>
      <c r="B395" s="1"/>
      <c r="C395" s="1"/>
      <c r="D395" s="1"/>
      <c r="E395" s="1"/>
      <c r="F395" s="1"/>
    </row>
    <row r="396" spans="1:6">
      <c r="A396" s="1"/>
      <c r="B396" s="1"/>
      <c r="C396" s="1"/>
      <c r="D396" s="1"/>
      <c r="E396" s="1"/>
      <c r="F396" s="1"/>
    </row>
    <row r="397" spans="1:6">
      <c r="A397" s="1"/>
      <c r="B397" s="1"/>
      <c r="C397" s="1"/>
      <c r="D397" s="1"/>
      <c r="E397" s="1"/>
      <c r="F397" s="1"/>
    </row>
    <row r="398" spans="1:6">
      <c r="A398" s="1"/>
      <c r="B398" s="1"/>
      <c r="C398" s="1"/>
      <c r="D398" s="1"/>
      <c r="E398" s="1"/>
      <c r="F398" s="1"/>
    </row>
    <row r="399" spans="1:6">
      <c r="A399" s="1"/>
      <c r="B399" s="1"/>
      <c r="C399" s="1"/>
      <c r="D399" s="1"/>
      <c r="E399" s="1"/>
      <c r="F399" s="1"/>
    </row>
    <row r="400" spans="1:6">
      <c r="A400" s="1"/>
      <c r="B400" s="1"/>
      <c r="C400" s="1"/>
      <c r="D400" s="1"/>
      <c r="E400" s="1"/>
      <c r="F400" s="1"/>
    </row>
    <row r="401" spans="1:6">
      <c r="A401" s="1"/>
      <c r="B401" s="1"/>
      <c r="C401" s="1"/>
      <c r="D401" s="1"/>
      <c r="E401" s="1"/>
      <c r="F401" s="1"/>
    </row>
    <row r="402" spans="1:6">
      <c r="A402" s="1"/>
      <c r="B402" s="1"/>
      <c r="C402" s="1"/>
      <c r="D402" s="1"/>
      <c r="E402" s="1"/>
      <c r="F402" s="1"/>
    </row>
    <row r="403" spans="1:6">
      <c r="A403" s="1"/>
      <c r="B403" s="1"/>
      <c r="C403" s="1"/>
      <c r="D403" s="1"/>
      <c r="E403" s="1"/>
      <c r="F403" s="1"/>
    </row>
    <row r="404" spans="1:6">
      <c r="A404" s="1"/>
      <c r="B404" s="1"/>
      <c r="C404" s="1"/>
      <c r="D404" s="1"/>
      <c r="E404" s="1"/>
      <c r="F404" s="1"/>
    </row>
    <row r="405" spans="1:6">
      <c r="A405" s="1"/>
      <c r="B405" s="1"/>
      <c r="C405" s="1"/>
      <c r="D405" s="1"/>
      <c r="E405" s="1"/>
      <c r="F405" s="1"/>
    </row>
    <row r="406" spans="1:6">
      <c r="A406" s="1"/>
      <c r="B406" s="1"/>
      <c r="C406" s="1"/>
      <c r="D406" s="1"/>
      <c r="E406" s="1"/>
      <c r="F406" s="1"/>
    </row>
    <row r="407" spans="1:6">
      <c r="A407" s="1"/>
      <c r="B407" s="1"/>
      <c r="C407" s="1"/>
      <c r="D407" s="1"/>
      <c r="E407" s="1"/>
      <c r="F407" s="1"/>
    </row>
    <row r="408" spans="1:6">
      <c r="A408" s="1"/>
      <c r="B408" s="1"/>
      <c r="C408" s="1"/>
      <c r="D408" s="1"/>
      <c r="E408" s="1"/>
      <c r="F408" s="1"/>
    </row>
    <row r="409" spans="1:6">
      <c r="A409" s="1"/>
      <c r="B409" s="1"/>
      <c r="C409" s="1"/>
      <c r="D409" s="1"/>
      <c r="E409" s="1"/>
      <c r="F409" s="1"/>
    </row>
    <row r="410" spans="1:6">
      <c r="A410" s="1"/>
      <c r="B410" s="1"/>
      <c r="C410" s="1"/>
      <c r="D410" s="1"/>
      <c r="E410" s="1"/>
      <c r="F410" s="1"/>
    </row>
    <row r="411" spans="1:6">
      <c r="A411" s="1"/>
      <c r="B411" s="1"/>
      <c r="C411" s="1"/>
      <c r="D411" s="1"/>
      <c r="E411" s="1"/>
      <c r="F411" s="1"/>
    </row>
    <row r="412" spans="1:6">
      <c r="A412" s="1"/>
      <c r="B412" s="1"/>
      <c r="C412" s="1"/>
      <c r="D412" s="1"/>
      <c r="E412" s="1"/>
      <c r="F412" s="1"/>
    </row>
    <row r="413" spans="1:6">
      <c r="A413" s="1"/>
      <c r="B413" s="1"/>
      <c r="C413" s="1"/>
      <c r="D413" s="1"/>
      <c r="E413" s="1"/>
      <c r="F413" s="1"/>
    </row>
    <row r="414" spans="1:6">
      <c r="A414" s="1"/>
      <c r="B414" s="1"/>
      <c r="C414" s="1"/>
      <c r="D414" s="1"/>
      <c r="E414" s="1"/>
      <c r="F414" s="1"/>
    </row>
    <row r="415" spans="1:6">
      <c r="A415" s="1"/>
      <c r="B415" s="1"/>
      <c r="C415" s="1"/>
      <c r="D415" s="1"/>
      <c r="E415" s="1"/>
      <c r="F415" s="1"/>
    </row>
    <row r="416" spans="1:6">
      <c r="A416" s="1"/>
      <c r="B416" s="1"/>
      <c r="C416" s="1"/>
      <c r="D416" s="1"/>
      <c r="E416" s="1"/>
      <c r="F416" s="1"/>
    </row>
    <row r="417" spans="1:6">
      <c r="A417" s="1"/>
      <c r="B417" s="1"/>
      <c r="C417" s="1"/>
      <c r="D417" s="1"/>
      <c r="E417" s="1"/>
      <c r="F417" s="1"/>
    </row>
    <row r="418" spans="1:6">
      <c r="A418" s="1"/>
      <c r="B418" s="1"/>
      <c r="C418" s="1"/>
      <c r="D418" s="1"/>
      <c r="E418" s="1"/>
      <c r="F418" s="1"/>
    </row>
    <row r="419" spans="1:6">
      <c r="A419" s="1"/>
      <c r="B419" s="1"/>
      <c r="C419" s="1"/>
      <c r="D419" s="1"/>
      <c r="E419" s="1"/>
      <c r="F419" s="1"/>
    </row>
    <row r="420" spans="1:6">
      <c r="A420" s="1"/>
      <c r="B420" s="1"/>
      <c r="C420" s="1"/>
      <c r="D420" s="1"/>
      <c r="E420" s="1"/>
      <c r="F420" s="1"/>
    </row>
    <row r="421" spans="1:6">
      <c r="A421" s="1"/>
      <c r="B421" s="1"/>
      <c r="C421" s="1"/>
      <c r="D421" s="1"/>
      <c r="E421" s="1"/>
      <c r="F421" s="1"/>
    </row>
    <row r="422" spans="1:6">
      <c r="A422" s="1"/>
      <c r="B422" s="1"/>
      <c r="C422" s="1"/>
      <c r="D422" s="1"/>
      <c r="E422" s="1"/>
      <c r="F422" s="1"/>
    </row>
    <row r="423" spans="1:6">
      <c r="A423" s="1"/>
      <c r="B423" s="1"/>
      <c r="C423" s="1"/>
      <c r="D423" s="1"/>
      <c r="E423" s="1"/>
      <c r="F423" s="1"/>
    </row>
    <row r="424" spans="1:6">
      <c r="A424" s="1"/>
      <c r="B424" s="1"/>
      <c r="C424" s="1"/>
      <c r="D424" s="1"/>
      <c r="E424" s="1"/>
      <c r="F424" s="1"/>
    </row>
    <row r="425" spans="1:6">
      <c r="A425" s="1"/>
      <c r="B425" s="1"/>
      <c r="C425" s="1"/>
      <c r="D425" s="1"/>
      <c r="E425" s="1"/>
      <c r="F425" s="1"/>
    </row>
    <row r="426" spans="1:6">
      <c r="A426" s="1"/>
      <c r="B426" s="1"/>
      <c r="C426" s="1"/>
      <c r="D426" s="1"/>
      <c r="E426" s="1"/>
      <c r="F426" s="1"/>
    </row>
    <row r="427" spans="1:6">
      <c r="A427" s="1"/>
      <c r="B427" s="1"/>
      <c r="C427" s="1"/>
      <c r="D427" s="1"/>
      <c r="E427" s="1"/>
      <c r="F427" s="1"/>
    </row>
    <row r="428" spans="1:6">
      <c r="A428" s="1"/>
      <c r="B428" s="1"/>
      <c r="C428" s="1"/>
      <c r="D428" s="1"/>
      <c r="E428" s="1"/>
      <c r="F428" s="1"/>
    </row>
    <row r="429" spans="1:6">
      <c r="A429" s="1"/>
      <c r="B429" s="1"/>
      <c r="C429" s="1"/>
      <c r="D429" s="1"/>
      <c r="E429" s="1"/>
      <c r="F429" s="1"/>
    </row>
    <row r="430" spans="1:6">
      <c r="A430" s="1"/>
      <c r="B430" s="1"/>
      <c r="C430" s="1"/>
      <c r="D430" s="1"/>
      <c r="E430" s="1"/>
      <c r="F430" s="1"/>
    </row>
    <row r="431" spans="1:6">
      <c r="A431" s="1"/>
      <c r="B431" s="1"/>
      <c r="C431" s="1"/>
      <c r="D431" s="1"/>
      <c r="E431" s="1"/>
      <c r="F431" s="1"/>
    </row>
    <row r="432" spans="1:6">
      <c r="A432" s="1"/>
      <c r="B432" s="1"/>
      <c r="C432" s="1"/>
      <c r="D432" s="1"/>
      <c r="E432" s="1"/>
      <c r="F432" s="1"/>
    </row>
    <row r="433" spans="1:6">
      <c r="A433" s="1"/>
      <c r="B433" s="1"/>
      <c r="C433" s="1"/>
      <c r="D433" s="1"/>
      <c r="E433" s="1"/>
      <c r="F433" s="1"/>
    </row>
    <row r="434" spans="1:6">
      <c r="A434" s="1"/>
      <c r="B434" s="1"/>
      <c r="C434" s="1"/>
      <c r="D434" s="1"/>
      <c r="E434" s="1"/>
      <c r="F434" s="1"/>
    </row>
    <row r="435" spans="1:6">
      <c r="A435" s="1"/>
      <c r="B435" s="1"/>
      <c r="C435" s="1"/>
      <c r="D435" s="1"/>
      <c r="E435" s="1"/>
      <c r="F435" s="1"/>
    </row>
    <row r="436" spans="1:6">
      <c r="A436" s="1"/>
      <c r="B436" s="1"/>
      <c r="C436" s="1"/>
      <c r="D436" s="1"/>
      <c r="E436" s="1"/>
      <c r="F436" s="1"/>
    </row>
    <row r="437" spans="1:6">
      <c r="A437" s="1"/>
      <c r="B437" s="1"/>
      <c r="C437" s="1"/>
      <c r="D437" s="1"/>
      <c r="E437" s="1"/>
      <c r="F437" s="1"/>
    </row>
    <row r="438" spans="1:6">
      <c r="A438" s="1"/>
      <c r="B438" s="1"/>
      <c r="C438" s="1"/>
      <c r="D438" s="1"/>
      <c r="E438" s="1"/>
      <c r="F438" s="1"/>
    </row>
    <row r="439" spans="1:6">
      <c r="A439" s="1"/>
      <c r="B439" s="1"/>
      <c r="C439" s="1"/>
      <c r="D439" s="1"/>
      <c r="E439" s="1"/>
      <c r="F439" s="1"/>
    </row>
    <row r="440" spans="1:6">
      <c r="A440" s="1"/>
      <c r="B440" s="1"/>
      <c r="C440" s="1"/>
      <c r="D440" s="1"/>
      <c r="E440" s="1"/>
      <c r="F440" s="1"/>
    </row>
    <row r="441" spans="1:6">
      <c r="A441" s="1"/>
      <c r="B441" s="1"/>
      <c r="C441" s="1"/>
      <c r="D441" s="1"/>
      <c r="E441" s="1"/>
      <c r="F441" s="1"/>
    </row>
    <row r="442" spans="1:6">
      <c r="A442" s="1"/>
      <c r="B442" s="1"/>
      <c r="C442" s="1"/>
      <c r="D442" s="1"/>
      <c r="E442" s="1"/>
      <c r="F442" s="1"/>
    </row>
    <row r="443" spans="1:6">
      <c r="A443" s="1"/>
      <c r="B443" s="1"/>
      <c r="C443" s="1"/>
      <c r="D443" s="1"/>
      <c r="E443" s="1"/>
      <c r="F443" s="1"/>
    </row>
    <row r="444" spans="1:6">
      <c r="A444" s="1"/>
      <c r="B444" s="1"/>
      <c r="C444" s="1"/>
      <c r="D444" s="1"/>
      <c r="E444" s="1"/>
      <c r="F444" s="1"/>
    </row>
    <row r="445" spans="1:6">
      <c r="A445" s="1"/>
      <c r="B445" s="1"/>
      <c r="C445" s="1"/>
      <c r="D445" s="1"/>
      <c r="E445" s="1"/>
      <c r="F445" s="1"/>
    </row>
    <row r="446" spans="1:6">
      <c r="A446" s="1"/>
      <c r="B446" s="1"/>
      <c r="C446" s="1"/>
      <c r="D446" s="1"/>
      <c r="E446" s="1"/>
      <c r="F446" s="1"/>
    </row>
    <row r="447" spans="1:6">
      <c r="A447" s="1"/>
      <c r="B447" s="1"/>
      <c r="C447" s="1"/>
      <c r="D447" s="1"/>
      <c r="E447" s="1"/>
      <c r="F447" s="1"/>
    </row>
    <row r="448" spans="1:6">
      <c r="A448" s="1"/>
      <c r="B448" s="1"/>
      <c r="C448" s="1"/>
      <c r="D448" s="1"/>
      <c r="E448" s="1"/>
      <c r="F448" s="1"/>
    </row>
    <row r="449" spans="1:6">
      <c r="A449" s="1"/>
      <c r="B449" s="1"/>
      <c r="C449" s="1"/>
      <c r="D449" s="1"/>
      <c r="E449" s="1"/>
      <c r="F449" s="1"/>
    </row>
    <row r="450" spans="1:6">
      <c r="A450" s="1"/>
      <c r="B450" s="1"/>
      <c r="C450" s="1"/>
      <c r="D450" s="1"/>
      <c r="E450" s="1"/>
      <c r="F450" s="1"/>
    </row>
    <row r="451" spans="1:6">
      <c r="A451" s="1"/>
      <c r="B451" s="1"/>
      <c r="C451" s="1"/>
      <c r="D451" s="1"/>
      <c r="E451" s="1"/>
      <c r="F451" s="1"/>
    </row>
    <row r="452" spans="1:6">
      <c r="A452" s="1"/>
      <c r="B452" s="1"/>
      <c r="C452" s="1"/>
      <c r="D452" s="1"/>
      <c r="E452" s="1"/>
      <c r="F452" s="1"/>
    </row>
    <row r="453" spans="1:6">
      <c r="A453" s="1"/>
      <c r="B453" s="1"/>
      <c r="C453" s="1"/>
      <c r="D453" s="1"/>
      <c r="E453" s="1"/>
      <c r="F453" s="1"/>
    </row>
    <row r="454" spans="1:6">
      <c r="A454" s="1"/>
      <c r="B454" s="1"/>
      <c r="C454" s="1"/>
      <c r="D454" s="1"/>
      <c r="E454" s="1"/>
      <c r="F454" s="1"/>
    </row>
    <row r="455" spans="1:6">
      <c r="A455" s="1"/>
      <c r="B455" s="1"/>
      <c r="C455" s="1"/>
      <c r="D455" s="1"/>
      <c r="E455" s="1"/>
      <c r="F455" s="1"/>
    </row>
    <row r="456" spans="1:6">
      <c r="A456" s="1"/>
      <c r="B456" s="1"/>
      <c r="C456" s="1"/>
      <c r="D456" s="1"/>
      <c r="E456" s="1"/>
      <c r="F456" s="1"/>
    </row>
    <row r="457" spans="1:6">
      <c r="A457" s="1"/>
      <c r="B457" s="1"/>
      <c r="C457" s="1"/>
      <c r="D457" s="1"/>
      <c r="E457" s="1"/>
      <c r="F457" s="1"/>
    </row>
    <row r="458" spans="1:6">
      <c r="A458" s="1"/>
      <c r="B458" s="1"/>
      <c r="C458" s="1"/>
      <c r="D458" s="1"/>
      <c r="E458" s="1"/>
      <c r="F458" s="1"/>
    </row>
    <row r="459" spans="1:6">
      <c r="A459" s="1"/>
      <c r="B459" s="1"/>
      <c r="C459" s="1"/>
      <c r="D459" s="1"/>
      <c r="E459" s="1"/>
      <c r="F459" s="1"/>
    </row>
    <row r="460" spans="1:6">
      <c r="A460" s="1"/>
      <c r="B460" s="1"/>
      <c r="C460" s="1"/>
      <c r="D460" s="1"/>
      <c r="E460" s="1"/>
      <c r="F460" s="1"/>
    </row>
    <row r="461" spans="1:6">
      <c r="A461" s="1"/>
      <c r="B461" s="1"/>
      <c r="C461" s="1"/>
      <c r="D461" s="1"/>
      <c r="E461" s="1"/>
      <c r="F461" s="1"/>
    </row>
    <row r="462" spans="1:6">
      <c r="A462" s="1"/>
      <c r="B462" s="1"/>
      <c r="C462" s="1"/>
      <c r="D462" s="1"/>
      <c r="E462" s="1"/>
      <c r="F462" s="1"/>
    </row>
    <row r="463" spans="1:6">
      <c r="A463" s="1"/>
      <c r="B463" s="1"/>
      <c r="C463" s="1"/>
      <c r="D463" s="1"/>
      <c r="E463" s="1"/>
      <c r="F463" s="1"/>
    </row>
    <row r="464" spans="1:6">
      <c r="A464" s="1"/>
      <c r="B464" s="1"/>
      <c r="C464" s="1"/>
      <c r="D464" s="1"/>
      <c r="E464" s="1"/>
      <c r="F464" s="1"/>
    </row>
    <row r="465" spans="1:6">
      <c r="A465" s="1"/>
      <c r="B465" s="1"/>
      <c r="C465" s="1"/>
      <c r="D465" s="1"/>
      <c r="E465" s="1"/>
      <c r="F465" s="1"/>
    </row>
    <row r="466" spans="1:6">
      <c r="A466" s="1"/>
      <c r="B466" s="1"/>
      <c r="C466" s="1"/>
      <c r="D466" s="1"/>
      <c r="E466" s="1"/>
      <c r="F466" s="1"/>
    </row>
    <row r="467" spans="1:6">
      <c r="A467" s="1"/>
      <c r="B467" s="1"/>
      <c r="C467" s="1"/>
      <c r="D467" s="1"/>
      <c r="E467" s="1"/>
      <c r="F467" s="1"/>
    </row>
    <row r="468" spans="1:6">
      <c r="A468" s="1"/>
      <c r="B468" s="1"/>
      <c r="C468" s="1"/>
      <c r="D468" s="1"/>
      <c r="E468" s="1"/>
      <c r="F468" s="1"/>
    </row>
    <row r="469" spans="1:6">
      <c r="A469" s="1"/>
      <c r="B469" s="1"/>
      <c r="C469" s="1"/>
      <c r="D469" s="1"/>
      <c r="E469" s="1"/>
      <c r="F469" s="1"/>
    </row>
    <row r="470" spans="1:6">
      <c r="A470" s="1"/>
      <c r="B470" s="1"/>
      <c r="C470" s="1"/>
      <c r="D470" s="1"/>
      <c r="E470" s="1"/>
      <c r="F470" s="1"/>
    </row>
    <row r="471" spans="1:6">
      <c r="A471" s="1"/>
      <c r="B471" s="1"/>
      <c r="C471" s="1"/>
      <c r="D471" s="1"/>
      <c r="E471" s="1"/>
      <c r="F471" s="1"/>
    </row>
    <row r="472" spans="1:6">
      <c r="A472" s="1"/>
      <c r="B472" s="1"/>
      <c r="C472" s="1"/>
      <c r="D472" s="1"/>
      <c r="E472" s="1"/>
      <c r="F472" s="1"/>
    </row>
    <row r="473" spans="1:6">
      <c r="A473" s="1"/>
      <c r="B473" s="1"/>
      <c r="C473" s="1"/>
      <c r="D473" s="1"/>
      <c r="E473" s="1"/>
      <c r="F473" s="1"/>
    </row>
    <row r="474" spans="1:6">
      <c r="A474" s="1"/>
      <c r="B474" s="1"/>
      <c r="C474" s="1"/>
      <c r="D474" s="1"/>
      <c r="E474" s="1"/>
      <c r="F474" s="1"/>
    </row>
    <row r="475" spans="1:6">
      <c r="A475" s="1"/>
      <c r="B475" s="1"/>
      <c r="C475" s="1"/>
      <c r="D475" s="1"/>
      <c r="E475" s="1"/>
      <c r="F475" s="1"/>
    </row>
    <row r="476" spans="1:6">
      <c r="A476" s="1"/>
      <c r="B476" s="1"/>
      <c r="C476" s="1"/>
      <c r="D476" s="1"/>
      <c r="E476" s="1"/>
      <c r="F476" s="1"/>
    </row>
    <row r="477" spans="1:6">
      <c r="A477" s="1"/>
      <c r="B477" s="1"/>
      <c r="C477" s="1"/>
      <c r="D477" s="1"/>
      <c r="E477" s="1"/>
      <c r="F477" s="1"/>
    </row>
    <row r="478" spans="1:6">
      <c r="A478" s="1"/>
      <c r="B478" s="1"/>
      <c r="C478" s="1"/>
      <c r="D478" s="1"/>
      <c r="E478" s="1"/>
      <c r="F478" s="1"/>
    </row>
    <row r="479" spans="1:6">
      <c r="A479" s="1"/>
      <c r="B479" s="1"/>
      <c r="C479" s="1"/>
      <c r="D479" s="1"/>
      <c r="E479" s="1"/>
      <c r="F479" s="1"/>
    </row>
    <row r="480" spans="1:6">
      <c r="A480" s="1"/>
      <c r="B480" s="1"/>
      <c r="C480" s="1"/>
      <c r="D480" s="1"/>
      <c r="E480" s="1"/>
      <c r="F480" s="1"/>
    </row>
    <row r="481" spans="1:6">
      <c r="A481" s="1"/>
      <c r="B481" s="1"/>
      <c r="C481" s="1"/>
      <c r="D481" s="1"/>
      <c r="E481" s="1"/>
      <c r="F481" s="1"/>
    </row>
    <row r="482" spans="1:6">
      <c r="A482" s="1"/>
      <c r="B482" s="1"/>
      <c r="C482" s="1"/>
      <c r="D482" s="1"/>
      <c r="E482" s="1"/>
      <c r="F482" s="1"/>
    </row>
    <row r="483" spans="1:6">
      <c r="A483" s="1"/>
      <c r="B483" s="1"/>
      <c r="C483" s="1"/>
      <c r="D483" s="1"/>
      <c r="E483" s="1"/>
      <c r="F483" s="1"/>
    </row>
    <row r="484" spans="1:6">
      <c r="A484" s="1"/>
      <c r="B484" s="1"/>
      <c r="C484" s="1"/>
      <c r="D484" s="1"/>
      <c r="E484" s="1"/>
      <c r="F484" s="1"/>
    </row>
    <row r="485" spans="1:6">
      <c r="A485" s="1"/>
      <c r="B485" s="1"/>
      <c r="C485" s="1"/>
      <c r="D485" s="1"/>
      <c r="E485" s="1"/>
      <c r="F485" s="1"/>
    </row>
    <row r="486" spans="1:6">
      <c r="A486" s="1"/>
      <c r="B486" s="1"/>
      <c r="C486" s="1"/>
      <c r="D486" s="1"/>
      <c r="E486" s="1"/>
      <c r="F486" s="1"/>
    </row>
    <row r="487" spans="1:6">
      <c r="A487" s="1"/>
      <c r="B487" s="1"/>
      <c r="C487" s="1"/>
      <c r="D487" s="1"/>
      <c r="E487" s="1"/>
      <c r="F487" s="1"/>
    </row>
    <row r="488" spans="1:6">
      <c r="A488" s="1"/>
      <c r="B488" s="1"/>
      <c r="C488" s="1"/>
      <c r="D488" s="1"/>
      <c r="E488" s="1"/>
      <c r="F488" s="1"/>
    </row>
    <row r="489" spans="1:6">
      <c r="A489" s="1"/>
      <c r="B489" s="1"/>
      <c r="C489" s="1"/>
      <c r="D489" s="1"/>
      <c r="E489" s="1"/>
      <c r="F489" s="1"/>
    </row>
    <row r="490" spans="1:6">
      <c r="A490" s="1"/>
      <c r="B490" s="1"/>
      <c r="C490" s="1"/>
      <c r="D490" s="1"/>
      <c r="E490" s="1"/>
      <c r="F490" s="1"/>
    </row>
    <row r="491" spans="1:6">
      <c r="A491" s="1"/>
      <c r="B491" s="1"/>
      <c r="C491" s="1"/>
      <c r="D491" s="1"/>
      <c r="E491" s="1"/>
      <c r="F491" s="1"/>
    </row>
    <row r="492" spans="1:6">
      <c r="A492" s="1"/>
      <c r="B492" s="1"/>
      <c r="C492" s="1"/>
      <c r="D492" s="1"/>
      <c r="E492" s="1"/>
      <c r="F492" s="1"/>
    </row>
    <row r="493" spans="1:6">
      <c r="A493" s="1"/>
      <c r="B493" s="1"/>
      <c r="C493" s="1"/>
      <c r="D493" s="1"/>
      <c r="E493" s="1"/>
      <c r="F493" s="1"/>
    </row>
    <row r="494" spans="1:6">
      <c r="A494" s="1"/>
      <c r="B494" s="1"/>
      <c r="C494" s="1"/>
      <c r="D494" s="1"/>
      <c r="E494" s="1"/>
      <c r="F494" s="1"/>
    </row>
    <row r="495" spans="1:6">
      <c r="A495" s="1"/>
      <c r="B495" s="1"/>
      <c r="C495" s="1"/>
      <c r="D495" s="1"/>
      <c r="E495" s="1"/>
      <c r="F495" s="1"/>
    </row>
    <row r="496" spans="1:6">
      <c r="A496" s="1"/>
      <c r="B496" s="1"/>
      <c r="C496" s="1"/>
      <c r="D496" s="1"/>
      <c r="E496" s="1"/>
      <c r="F496" s="1"/>
    </row>
    <row r="497" spans="1:6">
      <c r="A497" s="1"/>
      <c r="B497" s="1"/>
      <c r="C497" s="1"/>
      <c r="D497" s="1"/>
      <c r="E497" s="1"/>
      <c r="F497" s="1"/>
    </row>
    <row r="498" spans="1:6">
      <c r="A498" s="1"/>
      <c r="B498" s="1"/>
      <c r="C498" s="1"/>
      <c r="D498" s="1"/>
      <c r="E498" s="1"/>
      <c r="F498" s="1"/>
    </row>
    <row r="499" spans="1:6">
      <c r="A499" s="1"/>
      <c r="B499" s="1"/>
      <c r="C499" s="1"/>
      <c r="D499" s="1"/>
      <c r="E499" s="1"/>
      <c r="F499" s="1"/>
    </row>
    <row r="500" spans="1:6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C107"/>
  <sheetViews>
    <sheetView topLeftCell="B1" workbookViewId="0">
      <pane ySplit="8" topLeftCell="A101" activePane="bottomLeft" state="frozen"/>
      <selection pane="bottomLeft" activeCell="P1" sqref="P1"/>
    </sheetView>
  </sheetViews>
  <sheetFormatPr baseColWidth="10" defaultColWidth="0" defaultRowHeight="15"/>
  <cols>
    <col min="1" max="1" width="4.6640625" hidden="1" customWidth="1"/>
    <col min="2" max="2" width="5.6640625" customWidth="1"/>
    <col min="3" max="3" width="12.6640625" customWidth="1"/>
    <col min="4" max="4" width="44.6640625" customWidth="1"/>
    <col min="5" max="5" width="5.66406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8.33203125" customWidth="1"/>
    <col min="20" max="21" width="0" hidden="1" customWidth="1"/>
    <col min="22" max="22" width="6.83203125" customWidth="1"/>
    <col min="23" max="26" width="0" hidden="1" customWidth="1"/>
    <col min="27" max="16383" width="9.1640625" hidden="1"/>
    <col min="16384" max="16384" width="0.5" customWidth="1"/>
  </cols>
  <sheetData>
    <row r="1" spans="1:26" ht="20" customHeight="1">
      <c r="A1" s="156"/>
      <c r="B1" s="204" t="s">
        <v>21</v>
      </c>
      <c r="C1" s="205"/>
      <c r="D1" s="205"/>
      <c r="E1" s="205"/>
      <c r="F1" s="205"/>
      <c r="G1" s="205"/>
      <c r="H1" s="206"/>
      <c r="I1" s="157" t="s">
        <v>84</v>
      </c>
      <c r="J1" s="156"/>
      <c r="K1" s="3"/>
      <c r="L1" s="3"/>
      <c r="M1" s="3"/>
      <c r="N1" s="3"/>
      <c r="O1" s="3"/>
      <c r="P1" s="212"/>
      <c r="Q1" s="1"/>
      <c r="R1" s="1"/>
      <c r="S1" s="3"/>
      <c r="V1" s="3"/>
      <c r="W1">
        <v>30.126000000000001</v>
      </c>
    </row>
    <row r="2" spans="1:26" ht="20" customHeight="1">
      <c r="A2" s="156"/>
      <c r="B2" s="204" t="s">
        <v>22</v>
      </c>
      <c r="C2" s="205"/>
      <c r="D2" s="205"/>
      <c r="E2" s="205"/>
      <c r="F2" s="205"/>
      <c r="G2" s="205"/>
      <c r="H2" s="206"/>
      <c r="I2" s="157" t="s">
        <v>85</v>
      </c>
      <c r="J2" s="156"/>
      <c r="K2" s="3"/>
      <c r="L2" s="3"/>
      <c r="M2" s="3"/>
      <c r="N2" s="3"/>
      <c r="O2" s="3"/>
      <c r="P2" s="5" t="s">
        <v>86</v>
      </c>
      <c r="Q2" s="1"/>
      <c r="R2" s="1"/>
      <c r="S2" s="3"/>
      <c r="V2" s="3"/>
    </row>
    <row r="3" spans="1:26" ht="20" customHeight="1">
      <c r="A3" s="156"/>
      <c r="B3" s="204" t="s">
        <v>23</v>
      </c>
      <c r="C3" s="205"/>
      <c r="D3" s="205"/>
      <c r="E3" s="205"/>
      <c r="F3" s="205"/>
      <c r="G3" s="205"/>
      <c r="H3" s="206"/>
      <c r="I3" s="157" t="s">
        <v>87</v>
      </c>
      <c r="J3" s="156"/>
      <c r="K3" s="3"/>
      <c r="L3" s="3"/>
      <c r="M3" s="3"/>
      <c r="N3" s="3"/>
      <c r="O3" s="3"/>
      <c r="P3" s="212"/>
      <c r="Q3" s="1"/>
      <c r="R3" s="1"/>
      <c r="S3" s="3"/>
      <c r="V3" s="3"/>
    </row>
    <row r="4" spans="1:26">
      <c r="A4" s="3"/>
      <c r="B4" s="5" t="s">
        <v>88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>
      <c r="A5" s="3"/>
      <c r="B5" s="5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>
      <c r="A7" s="12"/>
      <c r="B7" s="13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"/>
      <c r="R7" s="1"/>
      <c r="S7" s="12"/>
      <c r="V7" s="12"/>
    </row>
    <row r="8" spans="1:26" ht="16">
      <c r="A8" s="159" t="s">
        <v>74</v>
      </c>
      <c r="B8" s="159" t="s">
        <v>75</v>
      </c>
      <c r="C8" s="159" t="s">
        <v>76</v>
      </c>
      <c r="D8" s="159" t="s">
        <v>77</v>
      </c>
      <c r="E8" s="159" t="s">
        <v>78</v>
      </c>
      <c r="F8" s="159" t="s">
        <v>79</v>
      </c>
      <c r="G8" s="159" t="s">
        <v>53</v>
      </c>
      <c r="H8" s="159" t="s">
        <v>54</v>
      </c>
      <c r="I8" s="159" t="s">
        <v>80</v>
      </c>
      <c r="J8" s="159"/>
      <c r="K8" s="159"/>
      <c r="L8" s="159"/>
      <c r="M8" s="159"/>
      <c r="N8" s="159"/>
      <c r="O8" s="159"/>
      <c r="P8" s="159" t="s">
        <v>81</v>
      </c>
      <c r="Q8" s="153"/>
      <c r="R8" s="153"/>
      <c r="S8" s="159" t="s">
        <v>82</v>
      </c>
      <c r="T8" s="155"/>
      <c r="U8" s="155"/>
      <c r="V8" s="159" t="s">
        <v>83</v>
      </c>
      <c r="W8" s="154"/>
      <c r="X8" s="154"/>
      <c r="Y8" s="154"/>
      <c r="Z8" s="154"/>
    </row>
    <row r="9" spans="1:26">
      <c r="A9" s="142"/>
      <c r="B9" s="142"/>
      <c r="C9" s="160"/>
      <c r="D9" s="146" t="s">
        <v>64</v>
      </c>
      <c r="E9" s="142"/>
      <c r="F9" s="161"/>
      <c r="G9" s="143"/>
      <c r="H9" s="143"/>
      <c r="I9" s="143"/>
      <c r="J9" s="142"/>
      <c r="K9" s="142"/>
      <c r="L9" s="142"/>
      <c r="M9" s="142"/>
      <c r="N9" s="142"/>
      <c r="O9" s="142"/>
      <c r="P9" s="142"/>
      <c r="Q9" s="148"/>
      <c r="R9" s="148"/>
      <c r="S9" s="142"/>
      <c r="T9" s="145"/>
      <c r="U9" s="145"/>
      <c r="V9" s="142"/>
      <c r="W9" s="145"/>
      <c r="X9" s="145"/>
      <c r="Y9" s="145"/>
      <c r="Z9" s="145"/>
    </row>
    <row r="10" spans="1:26">
      <c r="A10" s="148"/>
      <c r="B10" s="148"/>
      <c r="C10" s="148"/>
      <c r="D10" s="148" t="s">
        <v>65</v>
      </c>
      <c r="E10" s="148"/>
      <c r="F10" s="162"/>
      <c r="G10" s="149"/>
      <c r="H10" s="149"/>
      <c r="I10" s="149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5"/>
      <c r="U10" s="145"/>
      <c r="V10" s="148"/>
      <c r="W10" s="145"/>
      <c r="X10" s="145"/>
      <c r="Y10" s="145"/>
      <c r="Z10" s="145"/>
    </row>
    <row r="11" spans="1:26" ht="25" customHeight="1">
      <c r="A11" s="166"/>
      <c r="B11" s="163" t="s">
        <v>89</v>
      </c>
      <c r="C11" s="167" t="s">
        <v>90</v>
      </c>
      <c r="D11" s="163" t="s">
        <v>91</v>
      </c>
      <c r="E11" s="163" t="s">
        <v>92</v>
      </c>
      <c r="F11" s="164">
        <v>1150.5999999999999</v>
      </c>
      <c r="G11" s="165">
        <v>0</v>
      </c>
      <c r="H11" s="165">
        <v>0</v>
      </c>
      <c r="I11" s="165">
        <f t="shared" ref="I11:I22" si="0">ROUND(F11*(G11+H11),2)</f>
        <v>0</v>
      </c>
      <c r="J11" s="163">
        <f t="shared" ref="J11:J22" si="1">ROUND(F11*(N11),2)</f>
        <v>0</v>
      </c>
      <c r="K11" s="1">
        <f t="shared" ref="K11:K22" si="2">ROUND(F11*(O11),2)</f>
        <v>0</v>
      </c>
      <c r="L11" s="1">
        <f t="shared" ref="L11:L22" si="3">ROUND(F11*(G11),2)</f>
        <v>0</v>
      </c>
      <c r="M11" s="1">
        <f t="shared" ref="M11:M22" si="4">ROUND(F11*(H11),2)</f>
        <v>0</v>
      </c>
      <c r="N11" s="1">
        <v>0</v>
      </c>
      <c r="O11" s="1"/>
      <c r="P11" s="158"/>
      <c r="Q11" s="158"/>
      <c r="R11" s="158"/>
      <c r="S11" s="148"/>
      <c r="V11" s="162"/>
      <c r="Z11">
        <v>0</v>
      </c>
    </row>
    <row r="12" spans="1:26" ht="35" customHeight="1">
      <c r="A12" s="166"/>
      <c r="B12" s="163" t="s">
        <v>89</v>
      </c>
      <c r="C12" s="167" t="s">
        <v>93</v>
      </c>
      <c r="D12" s="163" t="s">
        <v>94</v>
      </c>
      <c r="E12" s="163" t="s">
        <v>92</v>
      </c>
      <c r="F12" s="164">
        <v>1150.5999999999999</v>
      </c>
      <c r="G12" s="165">
        <v>0</v>
      </c>
      <c r="H12" s="165">
        <v>0</v>
      </c>
      <c r="I12" s="165">
        <f t="shared" si="0"/>
        <v>0</v>
      </c>
      <c r="J12" s="163">
        <f t="shared" si="1"/>
        <v>0</v>
      </c>
      <c r="K12" s="1">
        <f t="shared" si="2"/>
        <v>0</v>
      </c>
      <c r="L12" s="1">
        <f t="shared" si="3"/>
        <v>0</v>
      </c>
      <c r="M12" s="1">
        <f t="shared" si="4"/>
        <v>0</v>
      </c>
      <c r="N12" s="1">
        <v>0</v>
      </c>
      <c r="O12" s="1"/>
      <c r="P12" s="158"/>
      <c r="Q12" s="158"/>
      <c r="R12" s="158"/>
      <c r="S12" s="148"/>
      <c r="V12" s="162"/>
      <c r="Z12">
        <v>0</v>
      </c>
    </row>
    <row r="13" spans="1:26" ht="25" customHeight="1">
      <c r="A13" s="166"/>
      <c r="B13" s="163" t="s">
        <v>89</v>
      </c>
      <c r="C13" s="167" t="s">
        <v>95</v>
      </c>
      <c r="D13" s="163" t="s">
        <v>96</v>
      </c>
      <c r="E13" s="163" t="s">
        <v>97</v>
      </c>
      <c r="F13" s="164">
        <v>1810.8</v>
      </c>
      <c r="G13" s="165">
        <v>0</v>
      </c>
      <c r="H13" s="165">
        <v>0</v>
      </c>
      <c r="I13" s="165">
        <f t="shared" si="0"/>
        <v>0</v>
      </c>
      <c r="J13" s="163">
        <f t="shared" si="1"/>
        <v>0</v>
      </c>
      <c r="K13" s="1">
        <f t="shared" si="2"/>
        <v>0</v>
      </c>
      <c r="L13" s="1">
        <f t="shared" si="3"/>
        <v>0</v>
      </c>
      <c r="M13" s="1">
        <f t="shared" si="4"/>
        <v>0</v>
      </c>
      <c r="N13" s="1">
        <v>0</v>
      </c>
      <c r="O13" s="1"/>
      <c r="P13" s="162">
        <v>9.7000000000000005E-4</v>
      </c>
      <c r="Q13" s="158"/>
      <c r="R13" s="158">
        <v>9.7000000000000005E-4</v>
      </c>
      <c r="S13" s="148">
        <f>ROUND(F13*(P13),3)</f>
        <v>1.756</v>
      </c>
      <c r="V13" s="162"/>
      <c r="Z13">
        <v>0</v>
      </c>
    </row>
    <row r="14" spans="1:26" ht="25" customHeight="1">
      <c r="A14" s="166"/>
      <c r="B14" s="163" t="s">
        <v>89</v>
      </c>
      <c r="C14" s="167" t="s">
        <v>98</v>
      </c>
      <c r="D14" s="163" t="s">
        <v>99</v>
      </c>
      <c r="E14" s="163" t="s">
        <v>97</v>
      </c>
      <c r="F14" s="164">
        <v>1810.8</v>
      </c>
      <c r="G14" s="165">
        <v>0</v>
      </c>
      <c r="H14" s="165">
        <v>0</v>
      </c>
      <c r="I14" s="165">
        <f t="shared" si="0"/>
        <v>0</v>
      </c>
      <c r="J14" s="163">
        <f t="shared" si="1"/>
        <v>0</v>
      </c>
      <c r="K14" s="1">
        <f t="shared" si="2"/>
        <v>0</v>
      </c>
      <c r="L14" s="1">
        <f t="shared" si="3"/>
        <v>0</v>
      </c>
      <c r="M14" s="1">
        <f t="shared" si="4"/>
        <v>0</v>
      </c>
      <c r="N14" s="1">
        <v>0</v>
      </c>
      <c r="O14" s="1"/>
      <c r="P14" s="158"/>
      <c r="Q14" s="158"/>
      <c r="R14" s="158"/>
      <c r="S14" s="148"/>
      <c r="V14" s="162"/>
      <c r="Z14">
        <v>0</v>
      </c>
    </row>
    <row r="15" spans="1:26" ht="25" customHeight="1">
      <c r="A15" s="166"/>
      <c r="B15" s="163" t="s">
        <v>89</v>
      </c>
      <c r="C15" s="167" t="s">
        <v>100</v>
      </c>
      <c r="D15" s="163" t="s">
        <v>101</v>
      </c>
      <c r="E15" s="163" t="s">
        <v>92</v>
      </c>
      <c r="F15" s="164">
        <v>345.18</v>
      </c>
      <c r="G15" s="165">
        <v>0</v>
      </c>
      <c r="H15" s="165">
        <v>0</v>
      </c>
      <c r="I15" s="165">
        <f t="shared" si="0"/>
        <v>0</v>
      </c>
      <c r="J15" s="163">
        <f t="shared" si="1"/>
        <v>0</v>
      </c>
      <c r="K15" s="1">
        <f t="shared" si="2"/>
        <v>0</v>
      </c>
      <c r="L15" s="1">
        <f t="shared" si="3"/>
        <v>0</v>
      </c>
      <c r="M15" s="1">
        <f t="shared" si="4"/>
        <v>0</v>
      </c>
      <c r="N15" s="1">
        <v>0</v>
      </c>
      <c r="O15" s="1"/>
      <c r="P15" s="158"/>
      <c r="Q15" s="158"/>
      <c r="R15" s="158"/>
      <c r="S15" s="148"/>
      <c r="V15" s="162"/>
      <c r="Z15">
        <v>0</v>
      </c>
    </row>
    <row r="16" spans="1:26" ht="25" customHeight="1">
      <c r="A16" s="166"/>
      <c r="B16" s="163" t="s">
        <v>89</v>
      </c>
      <c r="C16" s="167" t="s">
        <v>102</v>
      </c>
      <c r="D16" s="163" t="s">
        <v>103</v>
      </c>
      <c r="E16" s="163" t="s">
        <v>92</v>
      </c>
      <c r="F16" s="164">
        <v>805.42</v>
      </c>
      <c r="G16" s="165">
        <v>0</v>
      </c>
      <c r="H16" s="165">
        <v>0</v>
      </c>
      <c r="I16" s="165">
        <f t="shared" si="0"/>
        <v>0</v>
      </c>
      <c r="J16" s="163">
        <f t="shared" si="1"/>
        <v>0</v>
      </c>
      <c r="K16" s="1">
        <f t="shared" si="2"/>
        <v>0</v>
      </c>
      <c r="L16" s="1">
        <f t="shared" si="3"/>
        <v>0</v>
      </c>
      <c r="M16" s="1">
        <f t="shared" si="4"/>
        <v>0</v>
      </c>
      <c r="N16" s="1">
        <v>0</v>
      </c>
      <c r="O16" s="1"/>
      <c r="P16" s="158"/>
      <c r="Q16" s="158"/>
      <c r="R16" s="158"/>
      <c r="S16" s="148"/>
      <c r="V16" s="162"/>
      <c r="Z16">
        <v>0</v>
      </c>
    </row>
    <row r="17" spans="1:26" ht="25" customHeight="1">
      <c r="A17" s="166"/>
      <c r="B17" s="163" t="s">
        <v>104</v>
      </c>
      <c r="C17" s="167" t="s">
        <v>105</v>
      </c>
      <c r="D17" s="163" t="s">
        <v>106</v>
      </c>
      <c r="E17" s="163" t="s">
        <v>92</v>
      </c>
      <c r="F17" s="164">
        <v>805.42</v>
      </c>
      <c r="G17" s="165">
        <v>0</v>
      </c>
      <c r="H17" s="165">
        <v>0</v>
      </c>
      <c r="I17" s="165">
        <f t="shared" si="0"/>
        <v>0</v>
      </c>
      <c r="J17" s="163">
        <f t="shared" si="1"/>
        <v>0</v>
      </c>
      <c r="K17" s="1">
        <f t="shared" si="2"/>
        <v>0</v>
      </c>
      <c r="L17" s="1">
        <f t="shared" si="3"/>
        <v>0</v>
      </c>
      <c r="M17" s="1">
        <f t="shared" si="4"/>
        <v>0</v>
      </c>
      <c r="N17" s="1">
        <v>0</v>
      </c>
      <c r="O17" s="1"/>
      <c r="P17" s="158"/>
      <c r="Q17" s="158"/>
      <c r="R17" s="158"/>
      <c r="S17" s="148"/>
      <c r="V17" s="162"/>
      <c r="Z17">
        <v>0</v>
      </c>
    </row>
    <row r="18" spans="1:26" ht="25" customHeight="1">
      <c r="A18" s="166"/>
      <c r="B18" s="163" t="s">
        <v>89</v>
      </c>
      <c r="C18" s="167" t="s">
        <v>107</v>
      </c>
      <c r="D18" s="163" t="s">
        <v>108</v>
      </c>
      <c r="E18" s="163" t="s">
        <v>92</v>
      </c>
      <c r="F18" s="164">
        <v>345.18</v>
      </c>
      <c r="G18" s="165">
        <v>0</v>
      </c>
      <c r="H18" s="165">
        <v>0</v>
      </c>
      <c r="I18" s="165">
        <f t="shared" si="0"/>
        <v>0</v>
      </c>
      <c r="J18" s="163">
        <f t="shared" si="1"/>
        <v>0</v>
      </c>
      <c r="K18" s="1">
        <f t="shared" si="2"/>
        <v>0</v>
      </c>
      <c r="L18" s="1">
        <f t="shared" si="3"/>
        <v>0</v>
      </c>
      <c r="M18" s="1">
        <f t="shared" si="4"/>
        <v>0</v>
      </c>
      <c r="N18" s="1">
        <v>0</v>
      </c>
      <c r="O18" s="1"/>
      <c r="P18" s="158"/>
      <c r="Q18" s="158"/>
      <c r="R18" s="158"/>
      <c r="S18" s="148"/>
      <c r="V18" s="162"/>
      <c r="Z18">
        <v>0</v>
      </c>
    </row>
    <row r="19" spans="1:26" ht="25" customHeight="1">
      <c r="A19" s="166"/>
      <c r="B19" s="163" t="s">
        <v>89</v>
      </c>
      <c r="C19" s="167" t="s">
        <v>109</v>
      </c>
      <c r="D19" s="163" t="s">
        <v>110</v>
      </c>
      <c r="E19" s="163" t="s">
        <v>111</v>
      </c>
      <c r="F19" s="164">
        <v>23</v>
      </c>
      <c r="G19" s="165">
        <v>0</v>
      </c>
      <c r="H19" s="165">
        <v>0</v>
      </c>
      <c r="I19" s="165">
        <f t="shared" si="0"/>
        <v>0</v>
      </c>
      <c r="J19" s="163">
        <f t="shared" si="1"/>
        <v>0</v>
      </c>
      <c r="K19" s="1">
        <f t="shared" si="2"/>
        <v>0</v>
      </c>
      <c r="L19" s="1">
        <f t="shared" si="3"/>
        <v>0</v>
      </c>
      <c r="M19" s="1">
        <f t="shared" si="4"/>
        <v>0</v>
      </c>
      <c r="N19" s="1">
        <v>0</v>
      </c>
      <c r="O19" s="1"/>
      <c r="P19" s="162">
        <v>3.032E-3</v>
      </c>
      <c r="Q19" s="158"/>
      <c r="R19" s="158">
        <v>3.032E-3</v>
      </c>
      <c r="S19" s="148">
        <f>ROUND(F19*(P19),3)</f>
        <v>7.0000000000000007E-2</v>
      </c>
      <c r="V19" s="162"/>
      <c r="Z19">
        <v>0</v>
      </c>
    </row>
    <row r="20" spans="1:26" ht="25" customHeight="1">
      <c r="A20" s="166"/>
      <c r="B20" s="163" t="s">
        <v>112</v>
      </c>
      <c r="C20" s="167" t="s">
        <v>113</v>
      </c>
      <c r="D20" s="163" t="s">
        <v>114</v>
      </c>
      <c r="E20" s="163" t="s">
        <v>111</v>
      </c>
      <c r="F20" s="164">
        <v>23</v>
      </c>
      <c r="G20" s="165">
        <v>0</v>
      </c>
      <c r="H20" s="165">
        <v>0</v>
      </c>
      <c r="I20" s="165">
        <f t="shared" si="0"/>
        <v>0</v>
      </c>
      <c r="J20" s="163">
        <f t="shared" si="1"/>
        <v>0</v>
      </c>
      <c r="K20" s="1">
        <f t="shared" si="2"/>
        <v>0</v>
      </c>
      <c r="L20" s="1">
        <f t="shared" si="3"/>
        <v>0</v>
      </c>
      <c r="M20" s="1">
        <f t="shared" si="4"/>
        <v>0</v>
      </c>
      <c r="N20" s="1">
        <v>0</v>
      </c>
      <c r="O20" s="1"/>
      <c r="P20" s="162">
        <v>6.234E-2</v>
      </c>
      <c r="Q20" s="158"/>
      <c r="R20" s="158">
        <v>6.234E-2</v>
      </c>
      <c r="S20" s="148">
        <f>ROUND(F20*(P20),3)</f>
        <v>1.4339999999999999</v>
      </c>
      <c r="V20" s="162"/>
      <c r="Z20">
        <v>0</v>
      </c>
    </row>
    <row r="21" spans="1:26" ht="25" customHeight="1">
      <c r="A21" s="166"/>
      <c r="B21" s="163" t="s">
        <v>89</v>
      </c>
      <c r="C21" s="167" t="s">
        <v>115</v>
      </c>
      <c r="D21" s="163" t="s">
        <v>116</v>
      </c>
      <c r="E21" s="163" t="s">
        <v>117</v>
      </c>
      <c r="F21" s="164">
        <v>664.33600000000001</v>
      </c>
      <c r="G21" s="165">
        <v>0</v>
      </c>
      <c r="H21" s="165">
        <v>0</v>
      </c>
      <c r="I21" s="165">
        <f t="shared" si="0"/>
        <v>0</v>
      </c>
      <c r="J21" s="163">
        <f t="shared" si="1"/>
        <v>0</v>
      </c>
      <c r="K21" s="1">
        <f t="shared" si="2"/>
        <v>0</v>
      </c>
      <c r="L21" s="1">
        <f t="shared" si="3"/>
        <v>0</v>
      </c>
      <c r="M21" s="1">
        <f t="shared" si="4"/>
        <v>0</v>
      </c>
      <c r="N21" s="1">
        <v>0</v>
      </c>
      <c r="O21" s="1"/>
      <c r="P21" s="158"/>
      <c r="Q21" s="158"/>
      <c r="R21" s="158"/>
      <c r="S21" s="148"/>
      <c r="V21" s="162"/>
      <c r="Z21">
        <v>0</v>
      </c>
    </row>
    <row r="22" spans="1:26" ht="25" customHeight="1">
      <c r="A22" s="166"/>
      <c r="B22" s="163" t="s">
        <v>89</v>
      </c>
      <c r="C22" s="167" t="s">
        <v>118</v>
      </c>
      <c r="D22" s="163" t="s">
        <v>119</v>
      </c>
      <c r="E22" s="163" t="s">
        <v>92</v>
      </c>
      <c r="F22" s="164">
        <v>644.33600000000001</v>
      </c>
      <c r="G22" s="165">
        <v>0</v>
      </c>
      <c r="H22" s="165">
        <v>0</v>
      </c>
      <c r="I22" s="165">
        <f t="shared" si="0"/>
        <v>0</v>
      </c>
      <c r="J22" s="163">
        <f t="shared" si="1"/>
        <v>0</v>
      </c>
      <c r="K22" s="1">
        <f t="shared" si="2"/>
        <v>0</v>
      </c>
      <c r="L22" s="1">
        <f t="shared" si="3"/>
        <v>0</v>
      </c>
      <c r="M22" s="1">
        <f t="shared" si="4"/>
        <v>0</v>
      </c>
      <c r="N22" s="1">
        <v>0</v>
      </c>
      <c r="O22" s="1"/>
      <c r="P22" s="158"/>
      <c r="Q22" s="158"/>
      <c r="R22" s="158"/>
      <c r="S22" s="148"/>
      <c r="V22" s="162"/>
      <c r="Z22">
        <v>0</v>
      </c>
    </row>
    <row r="23" spans="1:26">
      <c r="A23" s="148"/>
      <c r="B23" s="148"/>
      <c r="C23" s="148"/>
      <c r="D23" s="148" t="s">
        <v>65</v>
      </c>
      <c r="E23" s="148"/>
      <c r="F23" s="162"/>
      <c r="G23" s="151">
        <f>ROUND((SUM(L10:L22))/1,2)</f>
        <v>0</v>
      </c>
      <c r="H23" s="151">
        <f>ROUND((SUM(M10:M22))/1,2)</f>
        <v>0</v>
      </c>
      <c r="I23" s="151">
        <f>ROUND((SUM(I10:I22))/1,2)</f>
        <v>0</v>
      </c>
      <c r="J23" s="148"/>
      <c r="K23" s="148"/>
      <c r="L23" s="148">
        <f>ROUND((SUM(L10:L22))/1,2)</f>
        <v>0</v>
      </c>
      <c r="M23" s="148">
        <f>ROUND((SUM(M10:M22))/1,2)</f>
        <v>0</v>
      </c>
      <c r="N23" s="148"/>
      <c r="O23" s="148"/>
      <c r="P23" s="168"/>
      <c r="Q23" s="148"/>
      <c r="R23" s="148"/>
      <c r="S23" s="168">
        <f>ROUND((SUM(S10:S22))/1,2)</f>
        <v>3.26</v>
      </c>
      <c r="T23" s="145"/>
      <c r="U23" s="145"/>
      <c r="V23" s="2">
        <f>ROUND((SUM(V10:V22))/1,2)</f>
        <v>0</v>
      </c>
      <c r="W23" s="145"/>
      <c r="X23" s="145"/>
      <c r="Y23" s="145"/>
      <c r="Z23" s="145"/>
    </row>
    <row r="24" spans="1:26">
      <c r="A24" s="1"/>
      <c r="B24" s="1"/>
      <c r="C24" s="1"/>
      <c r="D24" s="1"/>
      <c r="E24" s="1"/>
      <c r="F24" s="158"/>
      <c r="G24" s="141"/>
      <c r="H24" s="141"/>
      <c r="I24" s="141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>
      <c r="A25" s="148"/>
      <c r="B25" s="148"/>
      <c r="C25" s="148"/>
      <c r="D25" s="148" t="s">
        <v>66</v>
      </c>
      <c r="E25" s="148"/>
      <c r="F25" s="162"/>
      <c r="G25" s="149"/>
      <c r="H25" s="149"/>
      <c r="I25" s="149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5"/>
      <c r="U25" s="145"/>
      <c r="V25" s="148"/>
      <c r="W25" s="145"/>
      <c r="X25" s="145"/>
      <c r="Y25" s="145"/>
      <c r="Z25" s="145"/>
    </row>
    <row r="26" spans="1:26" ht="35" customHeight="1">
      <c r="A26" s="166"/>
      <c r="B26" s="163" t="s">
        <v>120</v>
      </c>
      <c r="C26" s="167" t="s">
        <v>121</v>
      </c>
      <c r="D26" s="163" t="s">
        <v>122</v>
      </c>
      <c r="E26" s="163" t="s">
        <v>92</v>
      </c>
      <c r="F26" s="164">
        <v>345.18</v>
      </c>
      <c r="G26" s="165">
        <v>0</v>
      </c>
      <c r="H26" s="165">
        <v>0</v>
      </c>
      <c r="I26" s="165">
        <f>ROUND(F26*(G26+H26),2)</f>
        <v>0</v>
      </c>
      <c r="J26" s="163">
        <f>ROUND(F26*(N26),2)</f>
        <v>0</v>
      </c>
      <c r="K26" s="1">
        <f>ROUND(F26*(O26),2)</f>
        <v>0</v>
      </c>
      <c r="L26" s="1">
        <f>ROUND(F26*(G26),2)</f>
        <v>0</v>
      </c>
      <c r="M26" s="1">
        <f>ROUND(F26*(H26),2)</f>
        <v>0</v>
      </c>
      <c r="N26" s="1">
        <v>0</v>
      </c>
      <c r="O26" s="1"/>
      <c r="P26" s="162">
        <v>1.8907700000000001</v>
      </c>
      <c r="Q26" s="158"/>
      <c r="R26" s="158">
        <v>1.8907700000000001</v>
      </c>
      <c r="S26" s="148">
        <f>ROUND(F26*(P26),3)</f>
        <v>652.65599999999995</v>
      </c>
      <c r="V26" s="162"/>
      <c r="Z26">
        <v>0</v>
      </c>
    </row>
    <row r="27" spans="1:26" ht="25" customHeight="1">
      <c r="A27" s="166"/>
      <c r="B27" s="163" t="s">
        <v>120</v>
      </c>
      <c r="C27" s="167" t="s">
        <v>123</v>
      </c>
      <c r="D27" s="163" t="s">
        <v>124</v>
      </c>
      <c r="E27" s="163" t="s">
        <v>92</v>
      </c>
      <c r="F27" s="164">
        <v>7</v>
      </c>
      <c r="G27" s="165">
        <v>0</v>
      </c>
      <c r="H27" s="165">
        <v>0</v>
      </c>
      <c r="I27" s="165">
        <f>ROUND(F27*(G27+H27),2)</f>
        <v>0</v>
      </c>
      <c r="J27" s="163">
        <f>ROUND(F27*(N27),2)</f>
        <v>0</v>
      </c>
      <c r="K27" s="1">
        <f>ROUND(F27*(O27),2)</f>
        <v>0</v>
      </c>
      <c r="L27" s="1">
        <f>ROUND(F27*(G27),2)</f>
        <v>0</v>
      </c>
      <c r="M27" s="1">
        <f>ROUND(F27*(H27),2)</f>
        <v>0</v>
      </c>
      <c r="N27" s="1">
        <v>0</v>
      </c>
      <c r="O27" s="1"/>
      <c r="P27" s="162">
        <v>2.2164700000000002</v>
      </c>
      <c r="Q27" s="158"/>
      <c r="R27" s="158">
        <v>2.2164700000000002</v>
      </c>
      <c r="S27" s="148">
        <f>ROUND(F27*(P27),3)</f>
        <v>15.515000000000001</v>
      </c>
      <c r="V27" s="162"/>
      <c r="Z27">
        <v>0</v>
      </c>
    </row>
    <row r="28" spans="1:26" ht="25" customHeight="1">
      <c r="A28" s="166"/>
      <c r="B28" s="163" t="s">
        <v>120</v>
      </c>
      <c r="C28" s="167" t="s">
        <v>125</v>
      </c>
      <c r="D28" s="163" t="s">
        <v>126</v>
      </c>
      <c r="E28" s="163" t="s">
        <v>97</v>
      </c>
      <c r="F28" s="164">
        <v>45</v>
      </c>
      <c r="G28" s="165">
        <v>0</v>
      </c>
      <c r="H28" s="165">
        <v>0</v>
      </c>
      <c r="I28" s="165">
        <f>ROUND(F28*(G28+H28),2)</f>
        <v>0</v>
      </c>
      <c r="J28" s="163">
        <f>ROUND(F28*(N28),2)</f>
        <v>0</v>
      </c>
      <c r="K28" s="1">
        <f>ROUND(F28*(O28),2)</f>
        <v>0</v>
      </c>
      <c r="L28" s="1">
        <f>ROUND(F28*(G28),2)</f>
        <v>0</v>
      </c>
      <c r="M28" s="1">
        <f>ROUND(F28*(H28),2)</f>
        <v>0</v>
      </c>
      <c r="N28" s="1">
        <v>0</v>
      </c>
      <c r="O28" s="1"/>
      <c r="P28" s="162">
        <v>4.6100000000000004E-3</v>
      </c>
      <c r="Q28" s="158"/>
      <c r="R28" s="158">
        <v>4.6100000000000004E-3</v>
      </c>
      <c r="S28" s="148">
        <f>ROUND(F28*(P28),3)</f>
        <v>0.20699999999999999</v>
      </c>
      <c r="V28" s="162"/>
      <c r="Z28">
        <v>0</v>
      </c>
    </row>
    <row r="29" spans="1:26">
      <c r="A29" s="148"/>
      <c r="B29" s="148"/>
      <c r="C29" s="148"/>
      <c r="D29" s="148" t="s">
        <v>66</v>
      </c>
      <c r="E29" s="148"/>
      <c r="F29" s="162"/>
      <c r="G29" s="151">
        <f>ROUND((SUM(L25:L28))/1,2)</f>
        <v>0</v>
      </c>
      <c r="H29" s="151">
        <f>ROUND((SUM(M25:M28))/1,2)</f>
        <v>0</v>
      </c>
      <c r="I29" s="151">
        <f>ROUND((SUM(I25:I28))/1,2)</f>
        <v>0</v>
      </c>
      <c r="J29" s="148"/>
      <c r="K29" s="148"/>
      <c r="L29" s="148">
        <f>ROUND((SUM(L25:L28))/1,2)</f>
        <v>0</v>
      </c>
      <c r="M29" s="148">
        <f>ROUND((SUM(M25:M28))/1,2)</f>
        <v>0</v>
      </c>
      <c r="N29" s="148"/>
      <c r="O29" s="148"/>
      <c r="P29" s="168"/>
      <c r="Q29" s="148"/>
      <c r="R29" s="148"/>
      <c r="S29" s="168">
        <f>ROUND((SUM(S25:S28))/1,2)</f>
        <v>668.38</v>
      </c>
      <c r="T29" s="145"/>
      <c r="U29" s="145"/>
      <c r="V29" s="2">
        <f>ROUND((SUM(V25:V28))/1,2)</f>
        <v>0</v>
      </c>
      <c r="W29" s="145"/>
      <c r="X29" s="145"/>
      <c r="Y29" s="145"/>
      <c r="Z29" s="145"/>
    </row>
    <row r="30" spans="1:26">
      <c r="A30" s="1"/>
      <c r="B30" s="1"/>
      <c r="C30" s="1"/>
      <c r="D30" s="1"/>
      <c r="E30" s="1"/>
      <c r="F30" s="158"/>
      <c r="G30" s="141"/>
      <c r="H30" s="141"/>
      <c r="I30" s="141"/>
      <c r="J30" s="1"/>
      <c r="K30" s="1"/>
      <c r="L30" s="1"/>
      <c r="M30" s="1"/>
      <c r="N30" s="1"/>
      <c r="O30" s="1"/>
      <c r="P30" s="1"/>
      <c r="Q30" s="1"/>
      <c r="R30" s="1"/>
      <c r="S30" s="1"/>
      <c r="V30" s="1"/>
    </row>
    <row r="31" spans="1:26">
      <c r="A31" s="148"/>
      <c r="B31" s="148"/>
      <c r="C31" s="148"/>
      <c r="D31" s="148" t="s">
        <v>67</v>
      </c>
      <c r="E31" s="148"/>
      <c r="F31" s="162"/>
      <c r="G31" s="149"/>
      <c r="H31" s="149"/>
      <c r="I31" s="149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5"/>
      <c r="U31" s="145"/>
      <c r="V31" s="148"/>
      <c r="W31" s="145"/>
      <c r="X31" s="145"/>
      <c r="Y31" s="145"/>
      <c r="Z31" s="145"/>
    </row>
    <row r="32" spans="1:26" ht="25" customHeight="1">
      <c r="A32" s="166"/>
      <c r="B32" s="163" t="s">
        <v>127</v>
      </c>
      <c r="C32" s="167" t="s">
        <v>128</v>
      </c>
      <c r="D32" s="163" t="s">
        <v>129</v>
      </c>
      <c r="E32" s="163" t="s">
        <v>97</v>
      </c>
      <c r="F32" s="164">
        <v>352.8</v>
      </c>
      <c r="G32" s="165">
        <v>0</v>
      </c>
      <c r="H32" s="165">
        <v>0</v>
      </c>
      <c r="I32" s="165">
        <f>ROUND(F32*(G32+H32),2)</f>
        <v>0</v>
      </c>
      <c r="J32" s="163">
        <f>ROUND(F32*(N32),2)</f>
        <v>0</v>
      </c>
      <c r="K32" s="1">
        <f>ROUND(F32*(O32),2)</f>
        <v>0</v>
      </c>
      <c r="L32" s="1">
        <f>ROUND(F32*(G32),2)</f>
        <v>0</v>
      </c>
      <c r="M32" s="1">
        <f>ROUND(F32*(H32),2)</f>
        <v>0</v>
      </c>
      <c r="N32" s="1">
        <v>0</v>
      </c>
      <c r="O32" s="1"/>
      <c r="P32" s="162">
        <v>0.30360999999999999</v>
      </c>
      <c r="Q32" s="158"/>
      <c r="R32" s="158">
        <v>0.30360999999999999</v>
      </c>
      <c r="S32" s="148">
        <f>ROUND(F32*(P32),3)</f>
        <v>107.114</v>
      </c>
      <c r="V32" s="162"/>
      <c r="Z32">
        <v>0</v>
      </c>
    </row>
    <row r="33" spans="1:26" ht="25" customHeight="1">
      <c r="A33" s="166"/>
      <c r="B33" s="163" t="s">
        <v>127</v>
      </c>
      <c r="C33" s="167" t="s">
        <v>130</v>
      </c>
      <c r="D33" s="163" t="s">
        <v>131</v>
      </c>
      <c r="E33" s="163" t="s">
        <v>97</v>
      </c>
      <c r="F33" s="164">
        <v>352.8</v>
      </c>
      <c r="G33" s="165">
        <v>0</v>
      </c>
      <c r="H33" s="165">
        <v>0</v>
      </c>
      <c r="I33" s="165">
        <f>ROUND(F33*(G33+H33),2)</f>
        <v>0</v>
      </c>
      <c r="J33" s="163">
        <f>ROUND(F33*(N33),2)</f>
        <v>0</v>
      </c>
      <c r="K33" s="1">
        <f>ROUND(F33*(O33),2)</f>
        <v>0</v>
      </c>
      <c r="L33" s="1">
        <f>ROUND(F33*(G33),2)</f>
        <v>0</v>
      </c>
      <c r="M33" s="1">
        <f>ROUND(F33*(H33),2)</f>
        <v>0</v>
      </c>
      <c r="N33" s="1">
        <v>0</v>
      </c>
      <c r="O33" s="1"/>
      <c r="P33" s="162">
        <v>0.41863</v>
      </c>
      <c r="Q33" s="158"/>
      <c r="R33" s="158">
        <v>0.41863</v>
      </c>
      <c r="S33" s="148">
        <f>ROUND(F33*(P33),3)</f>
        <v>147.69300000000001</v>
      </c>
      <c r="V33" s="162"/>
      <c r="Z33">
        <v>0</v>
      </c>
    </row>
    <row r="34" spans="1:26" ht="25" customHeight="1">
      <c r="A34" s="166"/>
      <c r="B34" s="163" t="s">
        <v>127</v>
      </c>
      <c r="C34" s="167" t="s">
        <v>132</v>
      </c>
      <c r="D34" s="163" t="s">
        <v>133</v>
      </c>
      <c r="E34" s="163" t="s">
        <v>97</v>
      </c>
      <c r="F34" s="164">
        <v>352.8</v>
      </c>
      <c r="G34" s="165">
        <v>0</v>
      </c>
      <c r="H34" s="165">
        <v>0</v>
      </c>
      <c r="I34" s="165">
        <f>ROUND(F34*(G34+H34),2)</f>
        <v>0</v>
      </c>
      <c r="J34" s="163">
        <f>ROUND(F34*(N34),2)</f>
        <v>0</v>
      </c>
      <c r="K34" s="1">
        <f>ROUND(F34*(O34),2)</f>
        <v>0</v>
      </c>
      <c r="L34" s="1">
        <f>ROUND(F34*(G34),2)</f>
        <v>0</v>
      </c>
      <c r="M34" s="1">
        <f>ROUND(F34*(H34),2)</f>
        <v>0</v>
      </c>
      <c r="N34" s="1">
        <v>0</v>
      </c>
      <c r="O34" s="1"/>
      <c r="P34" s="162">
        <v>0.12402000000000001</v>
      </c>
      <c r="Q34" s="158"/>
      <c r="R34" s="158">
        <v>0.12402000000000001</v>
      </c>
      <c r="S34" s="148">
        <f>ROUND(F34*(P34),3)</f>
        <v>43.753999999999998</v>
      </c>
      <c r="V34" s="162"/>
      <c r="Z34">
        <v>0</v>
      </c>
    </row>
    <row r="35" spans="1:26">
      <c r="A35" s="148"/>
      <c r="B35" s="148"/>
      <c r="C35" s="148"/>
      <c r="D35" s="148" t="s">
        <v>67</v>
      </c>
      <c r="E35" s="148"/>
      <c r="F35" s="162"/>
      <c r="G35" s="151">
        <f>ROUND((SUM(L31:L34))/1,2)</f>
        <v>0</v>
      </c>
      <c r="H35" s="151">
        <f>ROUND((SUM(M31:M34))/1,2)</f>
        <v>0</v>
      </c>
      <c r="I35" s="151">
        <f>ROUND((SUM(I31:I34))/1,2)</f>
        <v>0</v>
      </c>
      <c r="J35" s="148"/>
      <c r="K35" s="148"/>
      <c r="L35" s="148">
        <f>ROUND((SUM(L31:L34))/1,2)</f>
        <v>0</v>
      </c>
      <c r="M35" s="148">
        <f>ROUND((SUM(M31:M34))/1,2)</f>
        <v>0</v>
      </c>
      <c r="N35" s="148"/>
      <c r="O35" s="148"/>
      <c r="P35" s="168"/>
      <c r="Q35" s="148"/>
      <c r="R35" s="148"/>
      <c r="S35" s="168">
        <f>ROUND((SUM(S31:S34))/1,2)</f>
        <v>298.56</v>
      </c>
      <c r="T35" s="145"/>
      <c r="U35" s="145"/>
      <c r="V35" s="2">
        <f>ROUND((SUM(V31:V34))/1,2)</f>
        <v>0</v>
      </c>
      <c r="W35" s="145"/>
      <c r="X35" s="145"/>
      <c r="Y35" s="145"/>
      <c r="Z35" s="145"/>
    </row>
    <row r="36" spans="1:26">
      <c r="A36" s="1"/>
      <c r="B36" s="1"/>
      <c r="C36" s="1"/>
      <c r="D36" s="1"/>
      <c r="E36" s="1"/>
      <c r="F36" s="158"/>
      <c r="G36" s="141"/>
      <c r="H36" s="141"/>
      <c r="I36" s="141"/>
      <c r="J36" s="1"/>
      <c r="K36" s="1"/>
      <c r="L36" s="1"/>
      <c r="M36" s="1"/>
      <c r="N36" s="1"/>
      <c r="O36" s="1"/>
      <c r="P36" s="1"/>
      <c r="Q36" s="1"/>
      <c r="R36" s="1"/>
      <c r="S36" s="1"/>
      <c r="V36" s="1"/>
    </row>
    <row r="37" spans="1:26">
      <c r="A37" s="148"/>
      <c r="B37" s="148"/>
      <c r="C37" s="148"/>
      <c r="D37" s="148" t="s">
        <v>68</v>
      </c>
      <c r="E37" s="148"/>
      <c r="F37" s="162"/>
      <c r="G37" s="149"/>
      <c r="H37" s="149"/>
      <c r="I37" s="149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5"/>
      <c r="U37" s="145"/>
      <c r="V37" s="148"/>
      <c r="W37" s="145"/>
      <c r="X37" s="145"/>
      <c r="Y37" s="145"/>
      <c r="Z37" s="145"/>
    </row>
    <row r="38" spans="1:26" ht="25" customHeight="1">
      <c r="A38" s="166"/>
      <c r="B38" s="163" t="s">
        <v>120</v>
      </c>
      <c r="C38" s="167" t="s">
        <v>134</v>
      </c>
      <c r="D38" s="163" t="s">
        <v>135</v>
      </c>
      <c r="E38" s="163" t="s">
        <v>136</v>
      </c>
      <c r="F38" s="164">
        <v>15</v>
      </c>
      <c r="G38" s="165">
        <v>0</v>
      </c>
      <c r="H38" s="165">
        <v>0</v>
      </c>
      <c r="I38" s="165">
        <f t="shared" ref="I38:I80" si="5">ROUND(F38*(G38+H38),2)</f>
        <v>0</v>
      </c>
      <c r="J38" s="163">
        <f t="shared" ref="J38:J80" si="6">ROUND(F38*(N38),2)</f>
        <v>0</v>
      </c>
      <c r="K38" s="1">
        <f t="shared" ref="K38:K80" si="7">ROUND(F38*(O38),2)</f>
        <v>0</v>
      </c>
      <c r="L38" s="1">
        <f t="shared" ref="L38:L80" si="8">ROUND(F38*(G38),2)</f>
        <v>0</v>
      </c>
      <c r="M38" s="1">
        <f t="shared" ref="M38:M80" si="9">ROUND(F38*(H38),2)</f>
        <v>0</v>
      </c>
      <c r="N38" s="1">
        <v>0</v>
      </c>
      <c r="O38" s="1"/>
      <c r="P38" s="162">
        <v>0.11405999999999999</v>
      </c>
      <c r="Q38" s="158"/>
      <c r="R38" s="158">
        <v>0.11405999999999999</v>
      </c>
      <c r="S38" s="148">
        <f t="shared" ref="S38:S44" si="10">ROUND(F38*(P38),3)</f>
        <v>1.7110000000000001</v>
      </c>
      <c r="V38" s="162"/>
      <c r="Z38">
        <v>0</v>
      </c>
    </row>
    <row r="39" spans="1:26" ht="25" customHeight="1">
      <c r="A39" s="166"/>
      <c r="B39" s="163" t="s">
        <v>120</v>
      </c>
      <c r="C39" s="167" t="s">
        <v>137</v>
      </c>
      <c r="D39" s="163" t="s">
        <v>138</v>
      </c>
      <c r="E39" s="163" t="s">
        <v>136</v>
      </c>
      <c r="F39" s="164">
        <v>7</v>
      </c>
      <c r="G39" s="165">
        <v>0</v>
      </c>
      <c r="H39" s="165">
        <v>0</v>
      </c>
      <c r="I39" s="165">
        <f t="shared" si="5"/>
        <v>0</v>
      </c>
      <c r="J39" s="163">
        <f t="shared" si="6"/>
        <v>0</v>
      </c>
      <c r="K39" s="1">
        <f t="shared" si="7"/>
        <v>0</v>
      </c>
      <c r="L39" s="1">
        <f t="shared" si="8"/>
        <v>0</v>
      </c>
      <c r="M39" s="1">
        <f t="shared" si="9"/>
        <v>0</v>
      </c>
      <c r="N39" s="1">
        <v>0</v>
      </c>
      <c r="O39" s="1"/>
      <c r="P39" s="162">
        <v>0.30526999999999999</v>
      </c>
      <c r="Q39" s="158"/>
      <c r="R39" s="158">
        <v>0.30526999999999999</v>
      </c>
      <c r="S39" s="148">
        <f t="shared" si="10"/>
        <v>2.137</v>
      </c>
      <c r="V39" s="162"/>
      <c r="Z39">
        <v>0</v>
      </c>
    </row>
    <row r="40" spans="1:26" ht="25" customHeight="1">
      <c r="A40" s="166"/>
      <c r="B40" s="163" t="s">
        <v>120</v>
      </c>
      <c r="C40" s="167" t="s">
        <v>139</v>
      </c>
      <c r="D40" s="163" t="s">
        <v>140</v>
      </c>
      <c r="E40" s="163" t="s">
        <v>136</v>
      </c>
      <c r="F40" s="164">
        <v>4</v>
      </c>
      <c r="G40" s="165">
        <v>0</v>
      </c>
      <c r="H40" s="165">
        <v>0</v>
      </c>
      <c r="I40" s="165">
        <f t="shared" si="5"/>
        <v>0</v>
      </c>
      <c r="J40" s="163">
        <f t="shared" si="6"/>
        <v>0</v>
      </c>
      <c r="K40" s="1">
        <f t="shared" si="7"/>
        <v>0</v>
      </c>
      <c r="L40" s="1">
        <f t="shared" si="8"/>
        <v>0</v>
      </c>
      <c r="M40" s="1">
        <f t="shared" si="9"/>
        <v>0</v>
      </c>
      <c r="N40" s="1">
        <v>0</v>
      </c>
      <c r="O40" s="1"/>
      <c r="P40" s="162">
        <v>2.1000000000000001E-4</v>
      </c>
      <c r="Q40" s="158"/>
      <c r="R40" s="158">
        <v>2.1000000000000001E-4</v>
      </c>
      <c r="S40" s="148">
        <f t="shared" si="10"/>
        <v>1E-3</v>
      </c>
      <c r="V40" s="162"/>
      <c r="Z40">
        <v>0</v>
      </c>
    </row>
    <row r="41" spans="1:26" ht="25" customHeight="1">
      <c r="A41" s="166"/>
      <c r="B41" s="163" t="s">
        <v>120</v>
      </c>
      <c r="C41" s="167" t="s">
        <v>141</v>
      </c>
      <c r="D41" s="163" t="s">
        <v>142</v>
      </c>
      <c r="E41" s="163" t="s">
        <v>136</v>
      </c>
      <c r="F41" s="164">
        <v>7</v>
      </c>
      <c r="G41" s="165">
        <v>0</v>
      </c>
      <c r="H41" s="165">
        <v>0</v>
      </c>
      <c r="I41" s="165">
        <f t="shared" si="5"/>
        <v>0</v>
      </c>
      <c r="J41" s="163">
        <f t="shared" si="6"/>
        <v>0</v>
      </c>
      <c r="K41" s="1">
        <f t="shared" si="7"/>
        <v>0</v>
      </c>
      <c r="L41" s="1">
        <f t="shared" si="8"/>
        <v>0</v>
      </c>
      <c r="M41" s="1">
        <f t="shared" si="9"/>
        <v>0</v>
      </c>
      <c r="N41" s="1">
        <v>0</v>
      </c>
      <c r="O41" s="1"/>
      <c r="P41" s="162">
        <v>8.1999999999999998E-4</v>
      </c>
      <c r="Q41" s="158"/>
      <c r="R41" s="158">
        <v>8.1999999999999998E-4</v>
      </c>
      <c r="S41" s="148">
        <f t="shared" si="10"/>
        <v>6.0000000000000001E-3</v>
      </c>
      <c r="V41" s="162"/>
      <c r="Z41">
        <v>0</v>
      </c>
    </row>
    <row r="42" spans="1:26" ht="25" customHeight="1">
      <c r="A42" s="166"/>
      <c r="B42" s="163" t="s">
        <v>120</v>
      </c>
      <c r="C42" s="167" t="s">
        <v>143</v>
      </c>
      <c r="D42" s="163" t="s">
        <v>144</v>
      </c>
      <c r="E42" s="163" t="s">
        <v>136</v>
      </c>
      <c r="F42" s="164">
        <v>14</v>
      </c>
      <c r="G42" s="165">
        <v>0</v>
      </c>
      <c r="H42" s="165">
        <v>0</v>
      </c>
      <c r="I42" s="165">
        <f t="shared" si="5"/>
        <v>0</v>
      </c>
      <c r="J42" s="163">
        <f t="shared" si="6"/>
        <v>0</v>
      </c>
      <c r="K42" s="1">
        <f t="shared" si="7"/>
        <v>0</v>
      </c>
      <c r="L42" s="1">
        <f t="shared" si="8"/>
        <v>0</v>
      </c>
      <c r="M42" s="1">
        <f t="shared" si="9"/>
        <v>0</v>
      </c>
      <c r="N42" s="1">
        <v>0</v>
      </c>
      <c r="O42" s="1"/>
      <c r="P42" s="162">
        <v>8.1999999999999998E-4</v>
      </c>
      <c r="Q42" s="158"/>
      <c r="R42" s="158">
        <v>8.1999999999999998E-4</v>
      </c>
      <c r="S42" s="148">
        <f t="shared" si="10"/>
        <v>1.0999999999999999E-2</v>
      </c>
      <c r="V42" s="162"/>
      <c r="Z42">
        <v>0</v>
      </c>
    </row>
    <row r="43" spans="1:26" ht="25" customHeight="1">
      <c r="A43" s="166"/>
      <c r="B43" s="163" t="s">
        <v>120</v>
      </c>
      <c r="C43" s="167" t="s">
        <v>145</v>
      </c>
      <c r="D43" s="163" t="s">
        <v>146</v>
      </c>
      <c r="E43" s="163" t="s">
        <v>136</v>
      </c>
      <c r="F43" s="164">
        <v>3</v>
      </c>
      <c r="G43" s="165">
        <v>0</v>
      </c>
      <c r="H43" s="165">
        <v>0</v>
      </c>
      <c r="I43" s="165">
        <f t="shared" si="5"/>
        <v>0</v>
      </c>
      <c r="J43" s="163">
        <f t="shared" si="6"/>
        <v>0</v>
      </c>
      <c r="K43" s="1">
        <f t="shared" si="7"/>
        <v>0</v>
      </c>
      <c r="L43" s="1">
        <f t="shared" si="8"/>
        <v>0</v>
      </c>
      <c r="M43" s="1">
        <f t="shared" si="9"/>
        <v>0</v>
      </c>
      <c r="N43" s="1">
        <v>0</v>
      </c>
      <c r="O43" s="1"/>
      <c r="P43" s="162">
        <v>1.6199999999999999E-3</v>
      </c>
      <c r="Q43" s="158"/>
      <c r="R43" s="158">
        <v>1.6199999999999999E-3</v>
      </c>
      <c r="S43" s="148">
        <f t="shared" si="10"/>
        <v>5.0000000000000001E-3</v>
      </c>
      <c r="V43" s="162"/>
      <c r="Z43">
        <v>0</v>
      </c>
    </row>
    <row r="44" spans="1:26" ht="25" customHeight="1">
      <c r="A44" s="166"/>
      <c r="B44" s="163" t="s">
        <v>120</v>
      </c>
      <c r="C44" s="167" t="s">
        <v>147</v>
      </c>
      <c r="D44" s="163" t="s">
        <v>148</v>
      </c>
      <c r="E44" s="163" t="s">
        <v>136</v>
      </c>
      <c r="F44" s="164">
        <v>8</v>
      </c>
      <c r="G44" s="165">
        <v>0</v>
      </c>
      <c r="H44" s="165">
        <v>0</v>
      </c>
      <c r="I44" s="165">
        <f t="shared" si="5"/>
        <v>0</v>
      </c>
      <c r="J44" s="163">
        <f t="shared" si="6"/>
        <v>0</v>
      </c>
      <c r="K44" s="1">
        <f t="shared" si="7"/>
        <v>0</v>
      </c>
      <c r="L44" s="1">
        <f t="shared" si="8"/>
        <v>0</v>
      </c>
      <c r="M44" s="1">
        <f t="shared" si="9"/>
        <v>0</v>
      </c>
      <c r="N44" s="1">
        <v>0</v>
      </c>
      <c r="O44" s="1"/>
      <c r="P44" s="162">
        <v>2.9999999999999997E-4</v>
      </c>
      <c r="Q44" s="158"/>
      <c r="R44" s="158">
        <v>2.9999999999999997E-4</v>
      </c>
      <c r="S44" s="148">
        <f t="shared" si="10"/>
        <v>2E-3</v>
      </c>
      <c r="V44" s="162"/>
      <c r="Z44">
        <v>0</v>
      </c>
    </row>
    <row r="45" spans="1:26" ht="25" customHeight="1">
      <c r="A45" s="166"/>
      <c r="B45" s="163" t="s">
        <v>120</v>
      </c>
      <c r="C45" s="167" t="s">
        <v>149</v>
      </c>
      <c r="D45" s="163" t="s">
        <v>150</v>
      </c>
      <c r="E45" s="163" t="s">
        <v>111</v>
      </c>
      <c r="F45" s="164">
        <v>546</v>
      </c>
      <c r="G45" s="165">
        <v>0</v>
      </c>
      <c r="H45" s="165">
        <v>0</v>
      </c>
      <c r="I45" s="165">
        <f t="shared" si="5"/>
        <v>0</v>
      </c>
      <c r="J45" s="163">
        <f t="shared" si="6"/>
        <v>0</v>
      </c>
      <c r="K45" s="1">
        <f t="shared" si="7"/>
        <v>0</v>
      </c>
      <c r="L45" s="1">
        <f t="shared" si="8"/>
        <v>0</v>
      </c>
      <c r="M45" s="1">
        <f t="shared" si="9"/>
        <v>0</v>
      </c>
      <c r="N45" s="1">
        <v>0</v>
      </c>
      <c r="O45" s="1"/>
      <c r="P45" s="158"/>
      <c r="Q45" s="158"/>
      <c r="R45" s="158"/>
      <c r="S45" s="148"/>
      <c r="V45" s="162"/>
      <c r="Z45">
        <v>0</v>
      </c>
    </row>
    <row r="46" spans="1:26" ht="25" customHeight="1">
      <c r="A46" s="166"/>
      <c r="B46" s="163" t="s">
        <v>120</v>
      </c>
      <c r="C46" s="167" t="s">
        <v>151</v>
      </c>
      <c r="D46" s="163" t="s">
        <v>152</v>
      </c>
      <c r="E46" s="163" t="s">
        <v>111</v>
      </c>
      <c r="F46" s="164">
        <v>546</v>
      </c>
      <c r="G46" s="165">
        <v>0</v>
      </c>
      <c r="H46" s="165">
        <v>0</v>
      </c>
      <c r="I46" s="165">
        <f t="shared" si="5"/>
        <v>0</v>
      </c>
      <c r="J46" s="163">
        <f t="shared" si="6"/>
        <v>0</v>
      </c>
      <c r="K46" s="1">
        <f t="shared" si="7"/>
        <v>0</v>
      </c>
      <c r="L46" s="1">
        <f t="shared" si="8"/>
        <v>0</v>
      </c>
      <c r="M46" s="1">
        <f t="shared" si="9"/>
        <v>0</v>
      </c>
      <c r="N46" s="1">
        <v>0</v>
      </c>
      <c r="O46" s="1"/>
      <c r="P46" s="158"/>
      <c r="Q46" s="158"/>
      <c r="R46" s="158"/>
      <c r="S46" s="148"/>
      <c r="V46" s="162"/>
      <c r="Z46">
        <v>0</v>
      </c>
    </row>
    <row r="47" spans="1:26" ht="35" customHeight="1">
      <c r="A47" s="166"/>
      <c r="B47" s="163" t="s">
        <v>120</v>
      </c>
      <c r="C47" s="167" t="s">
        <v>153</v>
      </c>
      <c r="D47" s="163" t="s">
        <v>154</v>
      </c>
      <c r="E47" s="163" t="s">
        <v>111</v>
      </c>
      <c r="F47" s="164">
        <v>546</v>
      </c>
      <c r="G47" s="165">
        <v>0</v>
      </c>
      <c r="H47" s="165">
        <v>0</v>
      </c>
      <c r="I47" s="165">
        <f t="shared" si="5"/>
        <v>0</v>
      </c>
      <c r="J47" s="163">
        <f t="shared" si="6"/>
        <v>0</v>
      </c>
      <c r="K47" s="1">
        <f t="shared" si="7"/>
        <v>0</v>
      </c>
      <c r="L47" s="1">
        <f t="shared" si="8"/>
        <v>0</v>
      </c>
      <c r="M47" s="1">
        <f t="shared" si="9"/>
        <v>0</v>
      </c>
      <c r="N47" s="1">
        <v>0</v>
      </c>
      <c r="O47" s="1"/>
      <c r="P47" s="162">
        <v>1E-4</v>
      </c>
      <c r="Q47" s="158"/>
      <c r="R47" s="158">
        <v>1E-4</v>
      </c>
      <c r="S47" s="148">
        <f t="shared" ref="S47:S59" si="11">ROUND(F47*(P47),3)</f>
        <v>5.5E-2</v>
      </c>
      <c r="V47" s="162"/>
      <c r="Z47">
        <v>0</v>
      </c>
    </row>
    <row r="48" spans="1:26" ht="25" customHeight="1">
      <c r="A48" s="166"/>
      <c r="B48" s="163" t="s">
        <v>120</v>
      </c>
      <c r="C48" s="167" t="s">
        <v>155</v>
      </c>
      <c r="D48" s="163" t="s">
        <v>156</v>
      </c>
      <c r="E48" s="163" t="s">
        <v>136</v>
      </c>
      <c r="F48" s="164">
        <v>3</v>
      </c>
      <c r="G48" s="165">
        <v>0</v>
      </c>
      <c r="H48" s="165">
        <v>0</v>
      </c>
      <c r="I48" s="165">
        <f t="shared" si="5"/>
        <v>0</v>
      </c>
      <c r="J48" s="163">
        <f t="shared" si="6"/>
        <v>0</v>
      </c>
      <c r="K48" s="1">
        <f t="shared" si="7"/>
        <v>0</v>
      </c>
      <c r="L48" s="1">
        <f t="shared" si="8"/>
        <v>0</v>
      </c>
      <c r="M48" s="1">
        <f t="shared" si="9"/>
        <v>0</v>
      </c>
      <c r="N48" s="1">
        <v>0</v>
      </c>
      <c r="O48" s="1"/>
      <c r="P48" s="162">
        <v>1.6199999999999999E-3</v>
      </c>
      <c r="Q48" s="158"/>
      <c r="R48" s="158">
        <v>1.6199999999999999E-3</v>
      </c>
      <c r="S48" s="148">
        <f t="shared" si="11"/>
        <v>5.0000000000000001E-3</v>
      </c>
      <c r="V48" s="162"/>
      <c r="Z48">
        <v>0</v>
      </c>
    </row>
    <row r="49" spans="1:26" ht="25" customHeight="1">
      <c r="A49" s="166"/>
      <c r="B49" s="163" t="s">
        <v>157</v>
      </c>
      <c r="C49" s="167" t="s">
        <v>158</v>
      </c>
      <c r="D49" s="163" t="s">
        <v>159</v>
      </c>
      <c r="E49" s="163" t="s">
        <v>136</v>
      </c>
      <c r="F49" s="164">
        <v>3</v>
      </c>
      <c r="G49" s="165">
        <v>0</v>
      </c>
      <c r="H49" s="165">
        <v>0</v>
      </c>
      <c r="I49" s="165">
        <f t="shared" si="5"/>
        <v>0</v>
      </c>
      <c r="J49" s="163">
        <f t="shared" si="6"/>
        <v>0</v>
      </c>
      <c r="K49" s="1">
        <f t="shared" si="7"/>
        <v>0</v>
      </c>
      <c r="L49" s="1">
        <f t="shared" si="8"/>
        <v>0</v>
      </c>
      <c r="M49" s="1">
        <f t="shared" si="9"/>
        <v>0</v>
      </c>
      <c r="N49" s="1">
        <v>0</v>
      </c>
      <c r="O49" s="1"/>
      <c r="P49" s="162">
        <v>2.8000000000000001E-2</v>
      </c>
      <c r="Q49" s="158"/>
      <c r="R49" s="158">
        <v>2.8000000000000001E-2</v>
      </c>
      <c r="S49" s="148">
        <f t="shared" si="11"/>
        <v>8.4000000000000005E-2</v>
      </c>
      <c r="V49" s="162"/>
      <c r="Z49">
        <v>0</v>
      </c>
    </row>
    <row r="50" spans="1:26" ht="25" customHeight="1">
      <c r="A50" s="166"/>
      <c r="B50" s="163" t="s">
        <v>120</v>
      </c>
      <c r="C50" s="167" t="s">
        <v>160</v>
      </c>
      <c r="D50" s="163" t="s">
        <v>161</v>
      </c>
      <c r="E50" s="163" t="s">
        <v>136</v>
      </c>
      <c r="F50" s="164">
        <v>7</v>
      </c>
      <c r="G50" s="165">
        <v>0</v>
      </c>
      <c r="H50" s="165">
        <v>0</v>
      </c>
      <c r="I50" s="165">
        <f t="shared" si="5"/>
        <v>0</v>
      </c>
      <c r="J50" s="163">
        <f t="shared" si="6"/>
        <v>0</v>
      </c>
      <c r="K50" s="1">
        <f t="shared" si="7"/>
        <v>0</v>
      </c>
      <c r="L50" s="1">
        <f t="shared" si="8"/>
        <v>0</v>
      </c>
      <c r="M50" s="1">
        <f t="shared" si="9"/>
        <v>0</v>
      </c>
      <c r="N50" s="1">
        <v>0</v>
      </c>
      <c r="O50" s="1"/>
      <c r="P50" s="162">
        <v>8.1999999999999998E-4</v>
      </c>
      <c r="Q50" s="158"/>
      <c r="R50" s="158">
        <v>8.1999999999999998E-4</v>
      </c>
      <c r="S50" s="148">
        <f t="shared" si="11"/>
        <v>6.0000000000000001E-3</v>
      </c>
      <c r="V50" s="162"/>
      <c r="Z50">
        <v>0</v>
      </c>
    </row>
    <row r="51" spans="1:26" ht="25" customHeight="1">
      <c r="A51" s="166"/>
      <c r="B51" s="163" t="s">
        <v>157</v>
      </c>
      <c r="C51" s="167" t="s">
        <v>162</v>
      </c>
      <c r="D51" s="163" t="s">
        <v>163</v>
      </c>
      <c r="E51" s="163" t="s">
        <v>136</v>
      </c>
      <c r="F51" s="164">
        <v>7</v>
      </c>
      <c r="G51" s="165">
        <v>0</v>
      </c>
      <c r="H51" s="165">
        <v>0</v>
      </c>
      <c r="I51" s="165">
        <f t="shared" si="5"/>
        <v>0</v>
      </c>
      <c r="J51" s="163">
        <f t="shared" si="6"/>
        <v>0</v>
      </c>
      <c r="K51" s="1">
        <f t="shared" si="7"/>
        <v>0</v>
      </c>
      <c r="L51" s="1">
        <f t="shared" si="8"/>
        <v>0</v>
      </c>
      <c r="M51" s="1">
        <f t="shared" si="9"/>
        <v>0</v>
      </c>
      <c r="N51" s="1">
        <v>0</v>
      </c>
      <c r="O51" s="1"/>
      <c r="P51" s="162">
        <v>0.02</v>
      </c>
      <c r="Q51" s="158"/>
      <c r="R51" s="158">
        <v>0.02</v>
      </c>
      <c r="S51" s="148">
        <f t="shared" si="11"/>
        <v>0.14000000000000001</v>
      </c>
      <c r="V51" s="162"/>
      <c r="Z51">
        <v>0</v>
      </c>
    </row>
    <row r="52" spans="1:26" ht="25" customHeight="1">
      <c r="A52" s="166"/>
      <c r="B52" s="163" t="s">
        <v>120</v>
      </c>
      <c r="C52" s="167" t="s">
        <v>164</v>
      </c>
      <c r="D52" s="163" t="s">
        <v>165</v>
      </c>
      <c r="E52" s="163" t="s">
        <v>136</v>
      </c>
      <c r="F52" s="164">
        <v>7</v>
      </c>
      <c r="G52" s="165">
        <v>0</v>
      </c>
      <c r="H52" s="165">
        <v>0</v>
      </c>
      <c r="I52" s="165">
        <f t="shared" si="5"/>
        <v>0</v>
      </c>
      <c r="J52" s="163">
        <f t="shared" si="6"/>
        <v>0</v>
      </c>
      <c r="K52" s="1">
        <f t="shared" si="7"/>
        <v>0</v>
      </c>
      <c r="L52" s="1">
        <f t="shared" si="8"/>
        <v>0</v>
      </c>
      <c r="M52" s="1">
        <f t="shared" si="9"/>
        <v>0</v>
      </c>
      <c r="N52" s="1">
        <v>0</v>
      </c>
      <c r="O52" s="1"/>
      <c r="P52" s="162">
        <v>3.6000000000000002E-4</v>
      </c>
      <c r="Q52" s="158"/>
      <c r="R52" s="158">
        <v>3.6000000000000002E-4</v>
      </c>
      <c r="S52" s="148">
        <f t="shared" si="11"/>
        <v>3.0000000000000001E-3</v>
      </c>
      <c r="V52" s="162"/>
      <c r="Z52">
        <v>0</v>
      </c>
    </row>
    <row r="53" spans="1:26" ht="25" customHeight="1">
      <c r="A53" s="166"/>
      <c r="B53" s="163" t="s">
        <v>120</v>
      </c>
      <c r="C53" s="167" t="s">
        <v>166</v>
      </c>
      <c r="D53" s="163" t="s">
        <v>167</v>
      </c>
      <c r="E53" s="163" t="s">
        <v>136</v>
      </c>
      <c r="F53" s="164">
        <v>5</v>
      </c>
      <c r="G53" s="165">
        <v>0</v>
      </c>
      <c r="H53" s="165">
        <v>0</v>
      </c>
      <c r="I53" s="165">
        <f t="shared" si="5"/>
        <v>0</v>
      </c>
      <c r="J53" s="163">
        <f t="shared" si="6"/>
        <v>0</v>
      </c>
      <c r="K53" s="1">
        <f t="shared" si="7"/>
        <v>0</v>
      </c>
      <c r="L53" s="1">
        <f t="shared" si="8"/>
        <v>0</v>
      </c>
      <c r="M53" s="1">
        <f t="shared" si="9"/>
        <v>0</v>
      </c>
      <c r="N53" s="1">
        <v>0</v>
      </c>
      <c r="O53" s="1"/>
      <c r="P53" s="162">
        <v>2.82E-3</v>
      </c>
      <c r="Q53" s="158"/>
      <c r="R53" s="158">
        <v>2.82E-3</v>
      </c>
      <c r="S53" s="148">
        <f t="shared" si="11"/>
        <v>1.4E-2</v>
      </c>
      <c r="V53" s="162"/>
      <c r="Z53">
        <v>0</v>
      </c>
    </row>
    <row r="54" spans="1:26" ht="25" customHeight="1">
      <c r="A54" s="166"/>
      <c r="B54" s="163" t="s">
        <v>157</v>
      </c>
      <c r="C54" s="167" t="s">
        <v>168</v>
      </c>
      <c r="D54" s="163" t="s">
        <v>169</v>
      </c>
      <c r="E54" s="163" t="s">
        <v>136</v>
      </c>
      <c r="F54" s="164">
        <v>5</v>
      </c>
      <c r="G54" s="165">
        <v>0</v>
      </c>
      <c r="H54" s="165">
        <v>0</v>
      </c>
      <c r="I54" s="165">
        <f t="shared" si="5"/>
        <v>0</v>
      </c>
      <c r="J54" s="163">
        <f t="shared" si="6"/>
        <v>0</v>
      </c>
      <c r="K54" s="1">
        <f t="shared" si="7"/>
        <v>0</v>
      </c>
      <c r="L54" s="1">
        <f t="shared" si="8"/>
        <v>0</v>
      </c>
      <c r="M54" s="1">
        <f t="shared" si="9"/>
        <v>0</v>
      </c>
      <c r="N54" s="1">
        <v>0</v>
      </c>
      <c r="O54" s="1"/>
      <c r="P54" s="162">
        <v>7.4999999999999997E-2</v>
      </c>
      <c r="Q54" s="158"/>
      <c r="R54" s="158">
        <v>7.4999999999999997E-2</v>
      </c>
      <c r="S54" s="148">
        <f t="shared" si="11"/>
        <v>0.375</v>
      </c>
      <c r="V54" s="162"/>
      <c r="Z54">
        <v>0</v>
      </c>
    </row>
    <row r="55" spans="1:26" ht="25" customHeight="1">
      <c r="A55" s="166"/>
      <c r="B55" s="163" t="s">
        <v>120</v>
      </c>
      <c r="C55" s="167" t="s">
        <v>170</v>
      </c>
      <c r="D55" s="163" t="s">
        <v>171</v>
      </c>
      <c r="E55" s="163" t="s">
        <v>136</v>
      </c>
      <c r="F55" s="164">
        <v>25</v>
      </c>
      <c r="G55" s="165">
        <v>0</v>
      </c>
      <c r="H55" s="165">
        <v>0</v>
      </c>
      <c r="I55" s="165">
        <f t="shared" si="5"/>
        <v>0</v>
      </c>
      <c r="J55" s="163">
        <f t="shared" si="6"/>
        <v>0</v>
      </c>
      <c r="K55" s="1">
        <f t="shared" si="7"/>
        <v>0</v>
      </c>
      <c r="L55" s="1">
        <f t="shared" si="8"/>
        <v>0</v>
      </c>
      <c r="M55" s="1">
        <f t="shared" si="9"/>
        <v>0</v>
      </c>
      <c r="N55" s="1">
        <v>0</v>
      </c>
      <c r="O55" s="1"/>
      <c r="P55" s="162">
        <v>8.6199999999999992E-3</v>
      </c>
      <c r="Q55" s="158"/>
      <c r="R55" s="158">
        <v>8.6199999999999992E-3</v>
      </c>
      <c r="S55" s="148">
        <f t="shared" si="11"/>
        <v>0.216</v>
      </c>
      <c r="V55" s="162"/>
      <c r="Z55">
        <v>0</v>
      </c>
    </row>
    <row r="56" spans="1:26" ht="25" customHeight="1">
      <c r="A56" s="166"/>
      <c r="B56" s="163" t="s">
        <v>157</v>
      </c>
      <c r="C56" s="167" t="s">
        <v>172</v>
      </c>
      <c r="D56" s="163" t="s">
        <v>173</v>
      </c>
      <c r="E56" s="163" t="s">
        <v>136</v>
      </c>
      <c r="F56" s="164">
        <v>2</v>
      </c>
      <c r="G56" s="165">
        <v>0</v>
      </c>
      <c r="H56" s="165">
        <v>0</v>
      </c>
      <c r="I56" s="165">
        <f t="shared" si="5"/>
        <v>0</v>
      </c>
      <c r="J56" s="163">
        <f t="shared" si="6"/>
        <v>0</v>
      </c>
      <c r="K56" s="1">
        <f t="shared" si="7"/>
        <v>0</v>
      </c>
      <c r="L56" s="1">
        <f t="shared" si="8"/>
        <v>0</v>
      </c>
      <c r="M56" s="1">
        <f t="shared" si="9"/>
        <v>0</v>
      </c>
      <c r="N56" s="1">
        <v>0</v>
      </c>
      <c r="O56" s="1"/>
      <c r="P56" s="162">
        <v>3.9600000000000003E-2</v>
      </c>
      <c r="Q56" s="158"/>
      <c r="R56" s="158">
        <v>3.9600000000000003E-2</v>
      </c>
      <c r="S56" s="148">
        <f t="shared" si="11"/>
        <v>7.9000000000000001E-2</v>
      </c>
      <c r="V56" s="162"/>
      <c r="Z56">
        <v>0</v>
      </c>
    </row>
    <row r="57" spans="1:26" ht="25" customHeight="1">
      <c r="A57" s="166"/>
      <c r="B57" s="163" t="s">
        <v>157</v>
      </c>
      <c r="C57" s="167" t="s">
        <v>174</v>
      </c>
      <c r="D57" s="163" t="s">
        <v>175</v>
      </c>
      <c r="E57" s="163" t="s">
        <v>136</v>
      </c>
      <c r="F57" s="164">
        <v>5</v>
      </c>
      <c r="G57" s="165">
        <v>0</v>
      </c>
      <c r="H57" s="165">
        <v>0</v>
      </c>
      <c r="I57" s="165">
        <f t="shared" si="5"/>
        <v>0</v>
      </c>
      <c r="J57" s="163">
        <f t="shared" si="6"/>
        <v>0</v>
      </c>
      <c r="K57" s="1">
        <f t="shared" si="7"/>
        <v>0</v>
      </c>
      <c r="L57" s="1">
        <f t="shared" si="8"/>
        <v>0</v>
      </c>
      <c r="M57" s="1">
        <f t="shared" si="9"/>
        <v>0</v>
      </c>
      <c r="N57" s="1">
        <v>0</v>
      </c>
      <c r="O57" s="1"/>
      <c r="P57" s="162">
        <v>4.3499999999999997E-2</v>
      </c>
      <c r="Q57" s="158"/>
      <c r="R57" s="158">
        <v>4.3499999999999997E-2</v>
      </c>
      <c r="S57" s="148">
        <f t="shared" si="11"/>
        <v>0.218</v>
      </c>
      <c r="V57" s="162"/>
      <c r="Z57">
        <v>0</v>
      </c>
    </row>
    <row r="58" spans="1:26" ht="25" customHeight="1">
      <c r="A58" s="166"/>
      <c r="B58" s="163" t="s">
        <v>157</v>
      </c>
      <c r="C58" s="167" t="s">
        <v>176</v>
      </c>
      <c r="D58" s="163" t="s">
        <v>177</v>
      </c>
      <c r="E58" s="163" t="s">
        <v>136</v>
      </c>
      <c r="F58" s="164">
        <v>7</v>
      </c>
      <c r="G58" s="165">
        <v>0</v>
      </c>
      <c r="H58" s="165">
        <v>0</v>
      </c>
      <c r="I58" s="165">
        <f t="shared" si="5"/>
        <v>0</v>
      </c>
      <c r="J58" s="163">
        <f t="shared" si="6"/>
        <v>0</v>
      </c>
      <c r="K58" s="1">
        <f t="shared" si="7"/>
        <v>0</v>
      </c>
      <c r="L58" s="1">
        <f t="shared" si="8"/>
        <v>0</v>
      </c>
      <c r="M58" s="1">
        <f t="shared" si="9"/>
        <v>0</v>
      </c>
      <c r="N58" s="1">
        <v>0</v>
      </c>
      <c r="O58" s="1"/>
      <c r="P58" s="162">
        <v>8.0000000000000002E-3</v>
      </c>
      <c r="Q58" s="158"/>
      <c r="R58" s="158">
        <v>8.0000000000000002E-3</v>
      </c>
      <c r="S58" s="148">
        <f t="shared" si="11"/>
        <v>5.6000000000000001E-2</v>
      </c>
      <c r="V58" s="162"/>
      <c r="Z58">
        <v>0</v>
      </c>
    </row>
    <row r="59" spans="1:26" ht="25" customHeight="1">
      <c r="A59" s="166"/>
      <c r="B59" s="163" t="s">
        <v>157</v>
      </c>
      <c r="C59" s="167" t="s">
        <v>178</v>
      </c>
      <c r="D59" s="163" t="s">
        <v>179</v>
      </c>
      <c r="E59" s="163" t="s">
        <v>136</v>
      </c>
      <c r="F59" s="164">
        <v>5</v>
      </c>
      <c r="G59" s="165">
        <v>0</v>
      </c>
      <c r="H59" s="165">
        <v>0</v>
      </c>
      <c r="I59" s="165">
        <f t="shared" si="5"/>
        <v>0</v>
      </c>
      <c r="J59" s="163">
        <f t="shared" si="6"/>
        <v>0</v>
      </c>
      <c r="K59" s="1">
        <f t="shared" si="7"/>
        <v>0</v>
      </c>
      <c r="L59" s="1">
        <f t="shared" si="8"/>
        <v>0</v>
      </c>
      <c r="M59" s="1">
        <f t="shared" si="9"/>
        <v>0</v>
      </c>
      <c r="N59" s="1">
        <v>0</v>
      </c>
      <c r="O59" s="1"/>
      <c r="P59" s="162">
        <v>6.2500000000000003E-3</v>
      </c>
      <c r="Q59" s="158"/>
      <c r="R59" s="158">
        <v>6.2500000000000003E-3</v>
      </c>
      <c r="S59" s="148">
        <f t="shared" si="11"/>
        <v>3.1E-2</v>
      </c>
      <c r="V59" s="162"/>
      <c r="Z59">
        <v>0</v>
      </c>
    </row>
    <row r="60" spans="1:26" ht="25" customHeight="1">
      <c r="A60" s="166"/>
      <c r="B60" s="163" t="s">
        <v>180</v>
      </c>
      <c r="C60" s="167" t="s">
        <v>181</v>
      </c>
      <c r="D60" s="163" t="s">
        <v>182</v>
      </c>
      <c r="E60" s="163" t="s">
        <v>136</v>
      </c>
      <c r="F60" s="164">
        <v>5</v>
      </c>
      <c r="G60" s="165">
        <v>0</v>
      </c>
      <c r="H60" s="165">
        <v>0</v>
      </c>
      <c r="I60" s="165">
        <f t="shared" si="5"/>
        <v>0</v>
      </c>
      <c r="J60" s="163">
        <f t="shared" si="6"/>
        <v>0</v>
      </c>
      <c r="K60" s="1">
        <f t="shared" si="7"/>
        <v>0</v>
      </c>
      <c r="L60" s="1">
        <f t="shared" si="8"/>
        <v>0</v>
      </c>
      <c r="M60" s="1">
        <f t="shared" si="9"/>
        <v>0</v>
      </c>
      <c r="N60" s="1">
        <v>0</v>
      </c>
      <c r="O60" s="1"/>
      <c r="P60" s="158"/>
      <c r="Q60" s="158"/>
      <c r="R60" s="158"/>
      <c r="S60" s="148"/>
      <c r="V60" s="162"/>
      <c r="Z60">
        <v>0</v>
      </c>
    </row>
    <row r="61" spans="1:26" ht="25" customHeight="1">
      <c r="A61" s="166"/>
      <c r="B61" s="163" t="s">
        <v>180</v>
      </c>
      <c r="C61" s="167" t="s">
        <v>183</v>
      </c>
      <c r="D61" s="163" t="s">
        <v>184</v>
      </c>
      <c r="E61" s="163" t="s">
        <v>136</v>
      </c>
      <c r="F61" s="164">
        <v>2</v>
      </c>
      <c r="G61" s="165">
        <v>0</v>
      </c>
      <c r="H61" s="165">
        <v>0</v>
      </c>
      <c r="I61" s="165">
        <f t="shared" si="5"/>
        <v>0</v>
      </c>
      <c r="J61" s="163">
        <f t="shared" si="6"/>
        <v>0</v>
      </c>
      <c r="K61" s="1">
        <f t="shared" si="7"/>
        <v>0</v>
      </c>
      <c r="L61" s="1">
        <f t="shared" si="8"/>
        <v>0</v>
      </c>
      <c r="M61" s="1">
        <f t="shared" si="9"/>
        <v>0</v>
      </c>
      <c r="N61" s="1">
        <v>0</v>
      </c>
      <c r="O61" s="1"/>
      <c r="P61" s="158"/>
      <c r="Q61" s="158"/>
      <c r="R61" s="158"/>
      <c r="S61" s="148"/>
      <c r="V61" s="162"/>
      <c r="Z61">
        <v>0</v>
      </c>
    </row>
    <row r="62" spans="1:26" ht="25" customHeight="1">
      <c r="A62" s="166"/>
      <c r="B62" s="163" t="s">
        <v>180</v>
      </c>
      <c r="C62" s="167" t="s">
        <v>185</v>
      </c>
      <c r="D62" s="163" t="s">
        <v>186</v>
      </c>
      <c r="E62" s="163" t="s">
        <v>136</v>
      </c>
      <c r="F62" s="164">
        <v>2</v>
      </c>
      <c r="G62" s="165">
        <v>0</v>
      </c>
      <c r="H62" s="165">
        <v>0</v>
      </c>
      <c r="I62" s="165">
        <f t="shared" si="5"/>
        <v>0</v>
      </c>
      <c r="J62" s="163">
        <f t="shared" si="6"/>
        <v>0</v>
      </c>
      <c r="K62" s="1">
        <f t="shared" si="7"/>
        <v>0</v>
      </c>
      <c r="L62" s="1">
        <f t="shared" si="8"/>
        <v>0</v>
      </c>
      <c r="M62" s="1">
        <f t="shared" si="9"/>
        <v>0</v>
      </c>
      <c r="N62" s="1">
        <v>0</v>
      </c>
      <c r="O62" s="1"/>
      <c r="P62" s="158"/>
      <c r="Q62" s="158"/>
      <c r="R62" s="158"/>
      <c r="S62" s="148"/>
      <c r="V62" s="162"/>
      <c r="Z62">
        <v>0</v>
      </c>
    </row>
    <row r="63" spans="1:26" ht="25" customHeight="1">
      <c r="A63" s="166"/>
      <c r="B63" s="163" t="s">
        <v>157</v>
      </c>
      <c r="C63" s="167" t="s">
        <v>187</v>
      </c>
      <c r="D63" s="163" t="s">
        <v>188</v>
      </c>
      <c r="E63" s="163" t="s">
        <v>136</v>
      </c>
      <c r="F63" s="164">
        <v>15</v>
      </c>
      <c r="G63" s="165">
        <v>0</v>
      </c>
      <c r="H63" s="165">
        <v>0</v>
      </c>
      <c r="I63" s="165">
        <f t="shared" si="5"/>
        <v>0</v>
      </c>
      <c r="J63" s="163">
        <f t="shared" si="6"/>
        <v>0</v>
      </c>
      <c r="K63" s="1">
        <f t="shared" si="7"/>
        <v>0</v>
      </c>
      <c r="L63" s="1">
        <f t="shared" si="8"/>
        <v>0</v>
      </c>
      <c r="M63" s="1">
        <f t="shared" si="9"/>
        <v>0</v>
      </c>
      <c r="N63" s="1">
        <v>0</v>
      </c>
      <c r="O63" s="1"/>
      <c r="P63" s="162">
        <v>1.6E-2</v>
      </c>
      <c r="Q63" s="158"/>
      <c r="R63" s="158">
        <v>1.6E-2</v>
      </c>
      <c r="S63" s="148">
        <f t="shared" ref="S63:S70" si="12">ROUND(F63*(P63),3)</f>
        <v>0.24</v>
      </c>
      <c r="V63" s="162"/>
      <c r="Z63">
        <v>0</v>
      </c>
    </row>
    <row r="64" spans="1:26" ht="25" customHeight="1">
      <c r="A64" s="166"/>
      <c r="B64" s="163" t="s">
        <v>189</v>
      </c>
      <c r="C64" s="167" t="s">
        <v>190</v>
      </c>
      <c r="D64" s="163" t="s">
        <v>191</v>
      </c>
      <c r="E64" s="163" t="s">
        <v>136</v>
      </c>
      <c r="F64" s="164">
        <v>7</v>
      </c>
      <c r="G64" s="165">
        <v>0</v>
      </c>
      <c r="H64" s="165">
        <v>0</v>
      </c>
      <c r="I64" s="165">
        <f t="shared" si="5"/>
        <v>0</v>
      </c>
      <c r="J64" s="163">
        <f t="shared" si="6"/>
        <v>0</v>
      </c>
      <c r="K64" s="1">
        <f t="shared" si="7"/>
        <v>0</v>
      </c>
      <c r="L64" s="1">
        <f t="shared" si="8"/>
        <v>0</v>
      </c>
      <c r="M64" s="1">
        <f t="shared" si="9"/>
        <v>0</v>
      </c>
      <c r="N64" s="1">
        <v>0</v>
      </c>
      <c r="O64" s="1"/>
      <c r="P64" s="162">
        <v>3.7600000000000001E-2</v>
      </c>
      <c r="Q64" s="158"/>
      <c r="R64" s="158">
        <v>3.7600000000000001E-2</v>
      </c>
      <c r="S64" s="148">
        <f t="shared" si="12"/>
        <v>0.26300000000000001</v>
      </c>
      <c r="V64" s="162"/>
      <c r="Z64">
        <v>0</v>
      </c>
    </row>
    <row r="65" spans="1:26" ht="25" customHeight="1">
      <c r="A65" s="166"/>
      <c r="B65" s="163" t="s">
        <v>189</v>
      </c>
      <c r="C65" s="167" t="s">
        <v>192</v>
      </c>
      <c r="D65" s="163" t="s">
        <v>193</v>
      </c>
      <c r="E65" s="163" t="s">
        <v>136</v>
      </c>
      <c r="F65" s="164">
        <v>3</v>
      </c>
      <c r="G65" s="165">
        <v>0</v>
      </c>
      <c r="H65" s="165">
        <v>0</v>
      </c>
      <c r="I65" s="165">
        <f t="shared" si="5"/>
        <v>0</v>
      </c>
      <c r="J65" s="163">
        <f t="shared" si="6"/>
        <v>0</v>
      </c>
      <c r="K65" s="1">
        <f t="shared" si="7"/>
        <v>0</v>
      </c>
      <c r="L65" s="1">
        <f t="shared" si="8"/>
        <v>0</v>
      </c>
      <c r="M65" s="1">
        <f t="shared" si="9"/>
        <v>0</v>
      </c>
      <c r="N65" s="1">
        <v>0</v>
      </c>
      <c r="O65" s="1"/>
      <c r="P65" s="162">
        <v>7.0999999999999994E-2</v>
      </c>
      <c r="Q65" s="158"/>
      <c r="R65" s="158">
        <v>7.0999999999999994E-2</v>
      </c>
      <c r="S65" s="148">
        <f t="shared" si="12"/>
        <v>0.21299999999999999</v>
      </c>
      <c r="V65" s="162"/>
      <c r="Z65">
        <v>0</v>
      </c>
    </row>
    <row r="66" spans="1:26" ht="25" customHeight="1">
      <c r="A66" s="166"/>
      <c r="B66" s="163" t="s">
        <v>189</v>
      </c>
      <c r="C66" s="167" t="s">
        <v>194</v>
      </c>
      <c r="D66" s="163" t="s">
        <v>195</v>
      </c>
      <c r="E66" s="163" t="s">
        <v>136</v>
      </c>
      <c r="F66" s="164">
        <v>7</v>
      </c>
      <c r="G66" s="165">
        <v>0</v>
      </c>
      <c r="H66" s="165">
        <v>0</v>
      </c>
      <c r="I66" s="165">
        <f t="shared" si="5"/>
        <v>0</v>
      </c>
      <c r="J66" s="163">
        <f t="shared" si="6"/>
        <v>0</v>
      </c>
      <c r="K66" s="1">
        <f t="shared" si="7"/>
        <v>0</v>
      </c>
      <c r="L66" s="1">
        <f t="shared" si="8"/>
        <v>0</v>
      </c>
      <c r="M66" s="1">
        <f t="shared" si="9"/>
        <v>0</v>
      </c>
      <c r="N66" s="1">
        <v>0</v>
      </c>
      <c r="O66" s="1"/>
      <c r="P66" s="162">
        <v>2.5000000000000001E-2</v>
      </c>
      <c r="Q66" s="158"/>
      <c r="R66" s="158">
        <v>2.5000000000000001E-2</v>
      </c>
      <c r="S66" s="148">
        <f t="shared" si="12"/>
        <v>0.17499999999999999</v>
      </c>
      <c r="V66" s="162"/>
      <c r="Z66">
        <v>0</v>
      </c>
    </row>
    <row r="67" spans="1:26" ht="25" customHeight="1">
      <c r="A67" s="166"/>
      <c r="B67" s="163" t="s">
        <v>189</v>
      </c>
      <c r="C67" s="167" t="s">
        <v>196</v>
      </c>
      <c r="D67" s="163" t="s">
        <v>197</v>
      </c>
      <c r="E67" s="163" t="s">
        <v>136</v>
      </c>
      <c r="F67" s="164">
        <v>2</v>
      </c>
      <c r="G67" s="165">
        <v>0</v>
      </c>
      <c r="H67" s="165">
        <v>0</v>
      </c>
      <c r="I67" s="165">
        <f t="shared" si="5"/>
        <v>0</v>
      </c>
      <c r="J67" s="163">
        <f t="shared" si="6"/>
        <v>0</v>
      </c>
      <c r="K67" s="1">
        <f t="shared" si="7"/>
        <v>0</v>
      </c>
      <c r="L67" s="1">
        <f t="shared" si="8"/>
        <v>0</v>
      </c>
      <c r="M67" s="1">
        <f t="shared" si="9"/>
        <v>0</v>
      </c>
      <c r="N67" s="1">
        <v>0</v>
      </c>
      <c r="O67" s="1"/>
      <c r="P67" s="162">
        <v>1.6E-2</v>
      </c>
      <c r="Q67" s="158"/>
      <c r="R67" s="158">
        <v>1.6E-2</v>
      </c>
      <c r="S67" s="148">
        <f t="shared" si="12"/>
        <v>3.2000000000000001E-2</v>
      </c>
      <c r="V67" s="162"/>
      <c r="Z67">
        <v>0</v>
      </c>
    </row>
    <row r="68" spans="1:26" ht="25" customHeight="1">
      <c r="A68" s="166"/>
      <c r="B68" s="163" t="s">
        <v>189</v>
      </c>
      <c r="C68" s="167" t="s">
        <v>198</v>
      </c>
      <c r="D68" s="163" t="s">
        <v>199</v>
      </c>
      <c r="E68" s="163" t="s">
        <v>136</v>
      </c>
      <c r="F68" s="164">
        <v>2</v>
      </c>
      <c r="G68" s="165">
        <v>0</v>
      </c>
      <c r="H68" s="165">
        <v>0</v>
      </c>
      <c r="I68" s="165">
        <f t="shared" si="5"/>
        <v>0</v>
      </c>
      <c r="J68" s="163">
        <f t="shared" si="6"/>
        <v>0</v>
      </c>
      <c r="K68" s="1">
        <f t="shared" si="7"/>
        <v>0</v>
      </c>
      <c r="L68" s="1">
        <f t="shared" si="8"/>
        <v>0</v>
      </c>
      <c r="M68" s="1">
        <f t="shared" si="9"/>
        <v>0</v>
      </c>
      <c r="N68" s="1">
        <v>0</v>
      </c>
      <c r="O68" s="1"/>
      <c r="P68" s="162">
        <v>3.5000000000000003E-2</v>
      </c>
      <c r="Q68" s="158"/>
      <c r="R68" s="158">
        <v>3.5000000000000003E-2</v>
      </c>
      <c r="S68" s="148">
        <f t="shared" si="12"/>
        <v>7.0000000000000007E-2</v>
      </c>
      <c r="V68" s="162"/>
      <c r="Z68">
        <v>0</v>
      </c>
    </row>
    <row r="69" spans="1:26" ht="25" customHeight="1">
      <c r="A69" s="166"/>
      <c r="B69" s="163" t="s">
        <v>189</v>
      </c>
      <c r="C69" s="167" t="s">
        <v>200</v>
      </c>
      <c r="D69" s="163" t="s">
        <v>201</v>
      </c>
      <c r="E69" s="163" t="s">
        <v>136</v>
      </c>
      <c r="F69" s="164">
        <v>3</v>
      </c>
      <c r="G69" s="165">
        <v>0</v>
      </c>
      <c r="H69" s="165">
        <v>0</v>
      </c>
      <c r="I69" s="165">
        <f t="shared" si="5"/>
        <v>0</v>
      </c>
      <c r="J69" s="163">
        <f t="shared" si="6"/>
        <v>0</v>
      </c>
      <c r="K69" s="1">
        <f t="shared" si="7"/>
        <v>0</v>
      </c>
      <c r="L69" s="1">
        <f t="shared" si="8"/>
        <v>0</v>
      </c>
      <c r="M69" s="1">
        <f t="shared" si="9"/>
        <v>0</v>
      </c>
      <c r="N69" s="1">
        <v>0</v>
      </c>
      <c r="O69" s="1"/>
      <c r="P69" s="162">
        <v>6.0000000000000001E-3</v>
      </c>
      <c r="Q69" s="158"/>
      <c r="R69" s="158">
        <v>6.0000000000000001E-3</v>
      </c>
      <c r="S69" s="148">
        <f t="shared" si="12"/>
        <v>1.7999999999999999E-2</v>
      </c>
      <c r="V69" s="162"/>
      <c r="Z69">
        <v>0</v>
      </c>
    </row>
    <row r="70" spans="1:26" ht="25" customHeight="1">
      <c r="A70" s="166"/>
      <c r="B70" s="163" t="s">
        <v>120</v>
      </c>
      <c r="C70" s="167" t="s">
        <v>202</v>
      </c>
      <c r="D70" s="163" t="s">
        <v>203</v>
      </c>
      <c r="E70" s="163" t="s">
        <v>136</v>
      </c>
      <c r="F70" s="164">
        <v>1</v>
      </c>
      <c r="G70" s="165">
        <v>0</v>
      </c>
      <c r="H70" s="165">
        <v>0</v>
      </c>
      <c r="I70" s="165">
        <f t="shared" si="5"/>
        <v>0</v>
      </c>
      <c r="J70" s="163">
        <f t="shared" si="6"/>
        <v>0</v>
      </c>
      <c r="K70" s="1">
        <f t="shared" si="7"/>
        <v>0</v>
      </c>
      <c r="L70" s="1">
        <f t="shared" si="8"/>
        <v>0</v>
      </c>
      <c r="M70" s="1">
        <f t="shared" si="9"/>
        <v>0</v>
      </c>
      <c r="N70" s="1">
        <v>0</v>
      </c>
      <c r="O70" s="1"/>
      <c r="P70" s="162">
        <v>28.55151</v>
      </c>
      <c r="Q70" s="158"/>
      <c r="R70" s="158">
        <v>28.55151</v>
      </c>
      <c r="S70" s="148">
        <f t="shared" si="12"/>
        <v>28.552</v>
      </c>
      <c r="V70" s="162"/>
      <c r="Z70">
        <v>0</v>
      </c>
    </row>
    <row r="71" spans="1:26" ht="25">
      <c r="A71" s="166"/>
      <c r="B71" s="163" t="s">
        <v>104</v>
      </c>
      <c r="C71" s="167" t="s">
        <v>204</v>
      </c>
      <c r="D71" s="163" t="s">
        <v>205</v>
      </c>
      <c r="E71" s="163" t="s">
        <v>206</v>
      </c>
      <c r="F71" s="164">
        <v>1100</v>
      </c>
      <c r="G71" s="165">
        <v>0</v>
      </c>
      <c r="H71" s="165">
        <v>0</v>
      </c>
      <c r="I71" s="165">
        <f t="shared" si="5"/>
        <v>0</v>
      </c>
      <c r="J71" s="163">
        <f t="shared" si="6"/>
        <v>0</v>
      </c>
      <c r="K71" s="1">
        <f t="shared" si="7"/>
        <v>0</v>
      </c>
      <c r="L71" s="1">
        <f t="shared" si="8"/>
        <v>0</v>
      </c>
      <c r="M71" s="1">
        <f t="shared" si="9"/>
        <v>0</v>
      </c>
      <c r="N71" s="1">
        <v>0</v>
      </c>
      <c r="O71" s="1"/>
      <c r="P71" s="158"/>
      <c r="Q71" s="158"/>
      <c r="R71" s="158"/>
      <c r="S71" s="148"/>
      <c r="V71" s="162"/>
      <c r="Z71">
        <v>0</v>
      </c>
    </row>
    <row r="72" spans="1:26" ht="25" customHeight="1">
      <c r="A72" s="166"/>
      <c r="B72" s="163" t="s">
        <v>120</v>
      </c>
      <c r="C72" s="167" t="s">
        <v>207</v>
      </c>
      <c r="D72" s="163" t="s">
        <v>208</v>
      </c>
      <c r="E72" s="163" t="s">
        <v>136</v>
      </c>
      <c r="F72" s="164">
        <v>1</v>
      </c>
      <c r="G72" s="165">
        <v>0</v>
      </c>
      <c r="H72" s="165">
        <v>0</v>
      </c>
      <c r="I72" s="165">
        <f t="shared" si="5"/>
        <v>0</v>
      </c>
      <c r="J72" s="163">
        <f t="shared" si="6"/>
        <v>0</v>
      </c>
      <c r="K72" s="1">
        <f t="shared" si="7"/>
        <v>0</v>
      </c>
      <c r="L72" s="1">
        <f t="shared" si="8"/>
        <v>0</v>
      </c>
      <c r="M72" s="1">
        <f t="shared" si="9"/>
        <v>0</v>
      </c>
      <c r="N72" s="1">
        <v>0</v>
      </c>
      <c r="O72" s="1"/>
      <c r="P72" s="162">
        <v>7.2000000000000005E-4</v>
      </c>
      <c r="Q72" s="158"/>
      <c r="R72" s="158">
        <v>7.2000000000000005E-4</v>
      </c>
      <c r="S72" s="148">
        <f t="shared" ref="S72:S80" si="13">ROUND(F72*(P72),3)</f>
        <v>1E-3</v>
      </c>
      <c r="V72" s="162"/>
      <c r="Z72">
        <v>0</v>
      </c>
    </row>
    <row r="73" spans="1:26" ht="25" customHeight="1">
      <c r="A73" s="166"/>
      <c r="B73" s="163" t="s">
        <v>180</v>
      </c>
      <c r="C73" s="167" t="s">
        <v>209</v>
      </c>
      <c r="D73" s="163" t="s">
        <v>210</v>
      </c>
      <c r="E73" s="163" t="s">
        <v>136</v>
      </c>
      <c r="F73" s="164">
        <v>92</v>
      </c>
      <c r="G73" s="165">
        <v>0</v>
      </c>
      <c r="H73" s="165">
        <v>0</v>
      </c>
      <c r="I73" s="165">
        <f t="shared" si="5"/>
        <v>0</v>
      </c>
      <c r="J73" s="163">
        <f t="shared" si="6"/>
        <v>0</v>
      </c>
      <c r="K73" s="1">
        <f t="shared" si="7"/>
        <v>0</v>
      </c>
      <c r="L73" s="1">
        <f t="shared" si="8"/>
        <v>0</v>
      </c>
      <c r="M73" s="1">
        <f t="shared" si="9"/>
        <v>0</v>
      </c>
      <c r="N73" s="1">
        <v>0</v>
      </c>
      <c r="O73" s="1"/>
      <c r="P73" s="162">
        <v>8.9300000000000004E-3</v>
      </c>
      <c r="Q73" s="158"/>
      <c r="R73" s="158">
        <v>8.9300000000000004E-3</v>
      </c>
      <c r="S73" s="148">
        <f t="shared" si="13"/>
        <v>0.82199999999999995</v>
      </c>
      <c r="V73" s="162"/>
      <c r="Z73">
        <v>0</v>
      </c>
    </row>
    <row r="74" spans="1:26" ht="25" customHeight="1">
      <c r="A74" s="166"/>
      <c r="B74" s="163" t="s">
        <v>189</v>
      </c>
      <c r="C74" s="167" t="s">
        <v>211</v>
      </c>
      <c r="D74" s="163" t="s">
        <v>212</v>
      </c>
      <c r="E74" s="163" t="s">
        <v>136</v>
      </c>
      <c r="F74" s="164">
        <v>3</v>
      </c>
      <c r="G74" s="165">
        <v>0</v>
      </c>
      <c r="H74" s="165">
        <v>0</v>
      </c>
      <c r="I74" s="165">
        <f t="shared" si="5"/>
        <v>0</v>
      </c>
      <c r="J74" s="163">
        <f t="shared" si="6"/>
        <v>0</v>
      </c>
      <c r="K74" s="1">
        <f t="shared" si="7"/>
        <v>0</v>
      </c>
      <c r="L74" s="1">
        <f t="shared" si="8"/>
        <v>0</v>
      </c>
      <c r="M74" s="1">
        <f t="shared" si="9"/>
        <v>0</v>
      </c>
      <c r="N74" s="1">
        <v>0</v>
      </c>
      <c r="O74" s="1"/>
      <c r="P74" s="162">
        <v>2.6200000000000001E-2</v>
      </c>
      <c r="Q74" s="158"/>
      <c r="R74" s="158">
        <v>2.6200000000000001E-2</v>
      </c>
      <c r="S74" s="148">
        <f t="shared" si="13"/>
        <v>7.9000000000000001E-2</v>
      </c>
      <c r="V74" s="162"/>
      <c r="Z74">
        <v>0</v>
      </c>
    </row>
    <row r="75" spans="1:26" ht="25" customHeight="1">
      <c r="A75" s="166"/>
      <c r="B75" s="163" t="s">
        <v>189</v>
      </c>
      <c r="C75" s="167" t="s">
        <v>213</v>
      </c>
      <c r="D75" s="163" t="s">
        <v>214</v>
      </c>
      <c r="E75" s="163" t="s">
        <v>136</v>
      </c>
      <c r="F75" s="164">
        <v>4</v>
      </c>
      <c r="G75" s="165">
        <v>0</v>
      </c>
      <c r="H75" s="165">
        <v>0</v>
      </c>
      <c r="I75" s="165">
        <f t="shared" si="5"/>
        <v>0</v>
      </c>
      <c r="J75" s="163">
        <f t="shared" si="6"/>
        <v>0</v>
      </c>
      <c r="K75" s="1">
        <f t="shared" si="7"/>
        <v>0</v>
      </c>
      <c r="L75" s="1">
        <f t="shared" si="8"/>
        <v>0</v>
      </c>
      <c r="M75" s="1">
        <f t="shared" si="9"/>
        <v>0</v>
      </c>
      <c r="N75" s="1">
        <v>0</v>
      </c>
      <c r="O75" s="1"/>
      <c r="P75" s="162">
        <v>3.5999999999999997E-2</v>
      </c>
      <c r="Q75" s="158"/>
      <c r="R75" s="158">
        <v>3.5999999999999997E-2</v>
      </c>
      <c r="S75" s="148">
        <f t="shared" si="13"/>
        <v>0.14399999999999999</v>
      </c>
      <c r="V75" s="162"/>
      <c r="Z75">
        <v>0</v>
      </c>
    </row>
    <row r="76" spans="1:26" ht="25" customHeight="1">
      <c r="A76" s="166"/>
      <c r="B76" s="163" t="s">
        <v>189</v>
      </c>
      <c r="C76" s="167" t="s">
        <v>215</v>
      </c>
      <c r="D76" s="163" t="s">
        <v>216</v>
      </c>
      <c r="E76" s="163" t="s">
        <v>136</v>
      </c>
      <c r="F76" s="164">
        <v>7</v>
      </c>
      <c r="G76" s="165">
        <v>0</v>
      </c>
      <c r="H76" s="165">
        <v>0</v>
      </c>
      <c r="I76" s="165">
        <f t="shared" si="5"/>
        <v>0</v>
      </c>
      <c r="J76" s="163">
        <f t="shared" si="6"/>
        <v>0</v>
      </c>
      <c r="K76" s="1">
        <f t="shared" si="7"/>
        <v>0</v>
      </c>
      <c r="L76" s="1">
        <f t="shared" si="8"/>
        <v>0</v>
      </c>
      <c r="M76" s="1">
        <f t="shared" si="9"/>
        <v>0</v>
      </c>
      <c r="N76" s="1">
        <v>0</v>
      </c>
      <c r="O76" s="1"/>
      <c r="P76" s="162">
        <v>7.0999999999999994E-2</v>
      </c>
      <c r="Q76" s="158"/>
      <c r="R76" s="158">
        <v>7.0999999999999994E-2</v>
      </c>
      <c r="S76" s="148">
        <f t="shared" si="13"/>
        <v>0.497</v>
      </c>
      <c r="V76" s="162"/>
      <c r="Z76">
        <v>0</v>
      </c>
    </row>
    <row r="77" spans="1:26" ht="25" customHeight="1">
      <c r="A77" s="166"/>
      <c r="B77" s="163" t="s">
        <v>189</v>
      </c>
      <c r="C77" s="167" t="s">
        <v>217</v>
      </c>
      <c r="D77" s="163" t="s">
        <v>218</v>
      </c>
      <c r="E77" s="163" t="s">
        <v>136</v>
      </c>
      <c r="F77" s="164">
        <v>4</v>
      </c>
      <c r="G77" s="165">
        <v>0</v>
      </c>
      <c r="H77" s="165">
        <v>0</v>
      </c>
      <c r="I77" s="165">
        <f t="shared" si="5"/>
        <v>0</v>
      </c>
      <c r="J77" s="163">
        <f t="shared" si="6"/>
        <v>0</v>
      </c>
      <c r="K77" s="1">
        <f t="shared" si="7"/>
        <v>0</v>
      </c>
      <c r="L77" s="1">
        <f t="shared" si="8"/>
        <v>0</v>
      </c>
      <c r="M77" s="1">
        <f t="shared" si="9"/>
        <v>0</v>
      </c>
      <c r="N77" s="1">
        <v>0</v>
      </c>
      <c r="O77" s="1"/>
      <c r="P77" s="162">
        <v>3.8600000000000002E-2</v>
      </c>
      <c r="Q77" s="158"/>
      <c r="R77" s="158">
        <v>3.8600000000000002E-2</v>
      </c>
      <c r="S77" s="148">
        <f t="shared" si="13"/>
        <v>0.154</v>
      </c>
      <c r="V77" s="162"/>
      <c r="Z77">
        <v>0</v>
      </c>
    </row>
    <row r="78" spans="1:26" ht="25" customHeight="1">
      <c r="A78" s="166"/>
      <c r="B78" s="163" t="s">
        <v>189</v>
      </c>
      <c r="C78" s="167" t="s">
        <v>219</v>
      </c>
      <c r="D78" s="163" t="s">
        <v>220</v>
      </c>
      <c r="E78" s="163" t="s">
        <v>136</v>
      </c>
      <c r="F78" s="164">
        <v>3</v>
      </c>
      <c r="G78" s="165">
        <v>0</v>
      </c>
      <c r="H78" s="165">
        <v>0</v>
      </c>
      <c r="I78" s="165">
        <f t="shared" si="5"/>
        <v>0</v>
      </c>
      <c r="J78" s="163">
        <f t="shared" si="6"/>
        <v>0</v>
      </c>
      <c r="K78" s="1">
        <f t="shared" si="7"/>
        <v>0</v>
      </c>
      <c r="L78" s="1">
        <f t="shared" si="8"/>
        <v>0</v>
      </c>
      <c r="M78" s="1">
        <f t="shared" si="9"/>
        <v>0</v>
      </c>
      <c r="N78" s="1">
        <v>0</v>
      </c>
      <c r="O78" s="1"/>
      <c r="P78" s="162">
        <v>5.6000000000000001E-2</v>
      </c>
      <c r="Q78" s="158"/>
      <c r="R78" s="158">
        <v>5.6000000000000001E-2</v>
      </c>
      <c r="S78" s="148">
        <f t="shared" si="13"/>
        <v>0.16800000000000001</v>
      </c>
      <c r="V78" s="162"/>
      <c r="Z78">
        <v>0</v>
      </c>
    </row>
    <row r="79" spans="1:26" ht="25" customHeight="1">
      <c r="A79" s="166"/>
      <c r="B79" s="163" t="s">
        <v>127</v>
      </c>
      <c r="C79" s="167" t="s">
        <v>221</v>
      </c>
      <c r="D79" s="163" t="s">
        <v>222</v>
      </c>
      <c r="E79" s="163" t="s">
        <v>97</v>
      </c>
      <c r="F79" s="164">
        <v>352.8</v>
      </c>
      <c r="G79" s="165">
        <v>0</v>
      </c>
      <c r="H79" s="165">
        <v>0</v>
      </c>
      <c r="I79" s="165">
        <f t="shared" si="5"/>
        <v>0</v>
      </c>
      <c r="J79" s="163">
        <f t="shared" si="6"/>
        <v>0</v>
      </c>
      <c r="K79" s="1">
        <f t="shared" si="7"/>
        <v>0</v>
      </c>
      <c r="L79" s="1">
        <f t="shared" si="8"/>
        <v>0</v>
      </c>
      <c r="M79" s="1">
        <f t="shared" si="9"/>
        <v>0</v>
      </c>
      <c r="N79" s="1">
        <v>0</v>
      </c>
      <c r="O79" s="1"/>
      <c r="P79" s="162">
        <v>7.1000000000000002E-4</v>
      </c>
      <c r="Q79" s="158"/>
      <c r="R79" s="158">
        <v>7.1000000000000002E-4</v>
      </c>
      <c r="S79" s="148">
        <f t="shared" si="13"/>
        <v>0.25</v>
      </c>
      <c r="V79" s="162"/>
      <c r="Z79">
        <v>0</v>
      </c>
    </row>
    <row r="80" spans="1:26" ht="25" customHeight="1">
      <c r="A80" s="166"/>
      <c r="B80" s="163" t="s">
        <v>157</v>
      </c>
      <c r="C80" s="167" t="s">
        <v>223</v>
      </c>
      <c r="D80" s="163" t="s">
        <v>224</v>
      </c>
      <c r="E80" s="163" t="s">
        <v>225</v>
      </c>
      <c r="F80" s="164">
        <v>3</v>
      </c>
      <c r="G80" s="165">
        <v>0</v>
      </c>
      <c r="H80" s="165">
        <v>0</v>
      </c>
      <c r="I80" s="165">
        <f t="shared" si="5"/>
        <v>0</v>
      </c>
      <c r="J80" s="163">
        <f t="shared" si="6"/>
        <v>0</v>
      </c>
      <c r="K80" s="1">
        <f t="shared" si="7"/>
        <v>0</v>
      </c>
      <c r="L80" s="1">
        <f t="shared" si="8"/>
        <v>0</v>
      </c>
      <c r="M80" s="1">
        <f t="shared" si="9"/>
        <v>0</v>
      </c>
      <c r="N80" s="1">
        <v>0</v>
      </c>
      <c r="O80" s="1"/>
      <c r="P80" s="162">
        <v>6.8999999999999999E-3</v>
      </c>
      <c r="Q80" s="158"/>
      <c r="R80" s="158">
        <v>6.8999999999999999E-3</v>
      </c>
      <c r="S80" s="148">
        <f t="shared" si="13"/>
        <v>2.1000000000000001E-2</v>
      </c>
      <c r="V80" s="162"/>
      <c r="Z80">
        <v>0</v>
      </c>
    </row>
    <row r="81" spans="1:26">
      <c r="A81" s="148"/>
      <c r="B81" s="148"/>
      <c r="C81" s="148"/>
      <c r="D81" s="148" t="s">
        <v>68</v>
      </c>
      <c r="E81" s="148"/>
      <c r="F81" s="162"/>
      <c r="G81" s="151">
        <f>ROUND((SUM(L37:L80))/1,2)</f>
        <v>0</v>
      </c>
      <c r="H81" s="151">
        <f>ROUND((SUM(M37:M80))/1,2)</f>
        <v>0</v>
      </c>
      <c r="I81" s="151">
        <f>ROUND((SUM(I37:I80))/1,2)</f>
        <v>0</v>
      </c>
      <c r="J81" s="148"/>
      <c r="K81" s="148"/>
      <c r="L81" s="148">
        <f>ROUND((SUM(L37:L80))/1,2)</f>
        <v>0</v>
      </c>
      <c r="M81" s="148">
        <f>ROUND((SUM(M37:M80))/1,2)</f>
        <v>0</v>
      </c>
      <c r="N81" s="148"/>
      <c r="O81" s="148"/>
      <c r="P81" s="168"/>
      <c r="Q81" s="148"/>
      <c r="R81" s="148"/>
      <c r="S81" s="168">
        <f>ROUND((SUM(S37:S80))/1,2)</f>
        <v>36.85</v>
      </c>
      <c r="T81" s="145"/>
      <c r="U81" s="145"/>
      <c r="V81" s="2">
        <f>ROUND((SUM(V37:V80))/1,2)</f>
        <v>0</v>
      </c>
      <c r="W81" s="145"/>
      <c r="X81" s="145"/>
      <c r="Y81" s="145"/>
      <c r="Z81" s="145"/>
    </row>
    <row r="82" spans="1:26">
      <c r="A82" s="1"/>
      <c r="B82" s="1"/>
      <c r="C82" s="1"/>
      <c r="D82" s="1"/>
      <c r="E82" s="1"/>
      <c r="F82" s="158"/>
      <c r="G82" s="141"/>
      <c r="H82" s="141"/>
      <c r="I82" s="141"/>
      <c r="J82" s="1"/>
      <c r="K82" s="1"/>
      <c r="L82" s="1"/>
      <c r="M82" s="1"/>
      <c r="N82" s="1"/>
      <c r="O82" s="1"/>
      <c r="P82" s="1"/>
      <c r="Q82" s="1"/>
      <c r="R82" s="1"/>
      <c r="S82" s="1"/>
      <c r="V82" s="1"/>
    </row>
    <row r="83" spans="1:26">
      <c r="A83" s="148"/>
      <c r="B83" s="148"/>
      <c r="C83" s="148"/>
      <c r="D83" s="148" t="s">
        <v>69</v>
      </c>
      <c r="E83" s="148"/>
      <c r="F83" s="162"/>
      <c r="G83" s="149"/>
      <c r="H83" s="149"/>
      <c r="I83" s="149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5"/>
      <c r="U83" s="145"/>
      <c r="V83" s="148"/>
      <c r="W83" s="145"/>
      <c r="X83" s="145"/>
      <c r="Y83" s="145"/>
      <c r="Z83" s="145"/>
    </row>
    <row r="84" spans="1:26" ht="25" customHeight="1">
      <c r="A84" s="166"/>
      <c r="B84" s="163" t="s">
        <v>226</v>
      </c>
      <c r="C84" s="167" t="s">
        <v>227</v>
      </c>
      <c r="D84" s="163" t="s">
        <v>228</v>
      </c>
      <c r="E84" s="163" t="s">
        <v>97</v>
      </c>
      <c r="F84" s="164">
        <v>352.8</v>
      </c>
      <c r="G84" s="165">
        <v>0</v>
      </c>
      <c r="H84" s="165">
        <v>0</v>
      </c>
      <c r="I84" s="165">
        <f t="shared" ref="I84:I89" si="14">ROUND(F84*(G84+H84),2)</f>
        <v>0</v>
      </c>
      <c r="J84" s="163">
        <f t="shared" ref="J84:J89" si="15">ROUND(F84*(N84),2)</f>
        <v>0</v>
      </c>
      <c r="K84" s="1">
        <f t="shared" ref="K84:K89" si="16">ROUND(F84*(O84),2)</f>
        <v>0</v>
      </c>
      <c r="L84" s="1">
        <f t="shared" ref="L84:L89" si="17">ROUND(F84*(G84),2)</f>
        <v>0</v>
      </c>
      <c r="M84" s="1">
        <f t="shared" ref="M84:M89" si="18">ROUND(F84*(H84),2)</f>
        <v>0</v>
      </c>
      <c r="N84" s="1">
        <v>0</v>
      </c>
      <c r="O84" s="1"/>
      <c r="P84" s="158"/>
      <c r="Q84" s="158"/>
      <c r="R84" s="158"/>
      <c r="S84" s="148"/>
      <c r="V84" s="162">
        <f>ROUND(F84*(X84),3)</f>
        <v>84.671999999999997</v>
      </c>
      <c r="X84">
        <v>0.24</v>
      </c>
      <c r="Z84">
        <v>0</v>
      </c>
    </row>
    <row r="85" spans="1:26" ht="25" customHeight="1">
      <c r="A85" s="166"/>
      <c r="B85" s="163" t="s">
        <v>226</v>
      </c>
      <c r="C85" s="167" t="s">
        <v>229</v>
      </c>
      <c r="D85" s="163" t="s">
        <v>230</v>
      </c>
      <c r="E85" s="163" t="s">
        <v>97</v>
      </c>
      <c r="F85" s="164">
        <v>352.8</v>
      </c>
      <c r="G85" s="165">
        <v>0</v>
      </c>
      <c r="H85" s="165">
        <v>0</v>
      </c>
      <c r="I85" s="165">
        <f t="shared" si="14"/>
        <v>0</v>
      </c>
      <c r="J85" s="163">
        <f t="shared" si="15"/>
        <v>0</v>
      </c>
      <c r="K85" s="1">
        <f t="shared" si="16"/>
        <v>0</v>
      </c>
      <c r="L85" s="1">
        <f t="shared" si="17"/>
        <v>0</v>
      </c>
      <c r="M85" s="1">
        <f t="shared" si="18"/>
        <v>0</v>
      </c>
      <c r="N85" s="1">
        <v>0</v>
      </c>
      <c r="O85" s="1"/>
      <c r="P85" s="158"/>
      <c r="Q85" s="158"/>
      <c r="R85" s="158"/>
      <c r="S85" s="148"/>
      <c r="V85" s="162">
        <f>ROUND(F85*(X85),3)</f>
        <v>34.573999999999998</v>
      </c>
      <c r="X85">
        <v>9.8000000000000004E-2</v>
      </c>
      <c r="Z85">
        <v>0</v>
      </c>
    </row>
    <row r="86" spans="1:26" ht="25" customHeight="1">
      <c r="A86" s="166"/>
      <c r="B86" s="163" t="s">
        <v>226</v>
      </c>
      <c r="C86" s="167" t="s">
        <v>231</v>
      </c>
      <c r="D86" s="163" t="s">
        <v>232</v>
      </c>
      <c r="E86" s="163" t="s">
        <v>111</v>
      </c>
      <c r="F86" s="164">
        <v>20</v>
      </c>
      <c r="G86" s="165">
        <v>0</v>
      </c>
      <c r="H86" s="165">
        <v>0</v>
      </c>
      <c r="I86" s="165">
        <f t="shared" si="14"/>
        <v>0</v>
      </c>
      <c r="J86" s="163">
        <f t="shared" si="15"/>
        <v>0</v>
      </c>
      <c r="K86" s="1">
        <f t="shared" si="16"/>
        <v>0</v>
      </c>
      <c r="L86" s="1">
        <f t="shared" si="17"/>
        <v>0</v>
      </c>
      <c r="M86" s="1">
        <f t="shared" si="18"/>
        <v>0</v>
      </c>
      <c r="N86" s="1">
        <v>0</v>
      </c>
      <c r="O86" s="1"/>
      <c r="P86" s="162">
        <v>2.0000000000000002E-5</v>
      </c>
      <c r="Q86" s="158"/>
      <c r="R86" s="158">
        <v>2.0000000000000002E-5</v>
      </c>
      <c r="S86" s="148">
        <f>ROUND(F86*(P86),3)</f>
        <v>0</v>
      </c>
      <c r="V86" s="162"/>
      <c r="Z86">
        <v>0</v>
      </c>
    </row>
    <row r="87" spans="1:26" ht="25" customHeight="1">
      <c r="A87" s="166"/>
      <c r="B87" s="163" t="s">
        <v>226</v>
      </c>
      <c r="C87" s="167" t="s">
        <v>233</v>
      </c>
      <c r="D87" s="163" t="s">
        <v>234</v>
      </c>
      <c r="E87" s="163" t="s">
        <v>235</v>
      </c>
      <c r="F87" s="164">
        <v>119.24639999999999</v>
      </c>
      <c r="G87" s="165">
        <v>0</v>
      </c>
      <c r="H87" s="165">
        <v>0</v>
      </c>
      <c r="I87" s="165">
        <f t="shared" si="14"/>
        <v>0</v>
      </c>
      <c r="J87" s="163">
        <f t="shared" si="15"/>
        <v>0</v>
      </c>
      <c r="K87" s="1">
        <f t="shared" si="16"/>
        <v>0</v>
      </c>
      <c r="L87" s="1">
        <f t="shared" si="17"/>
        <v>0</v>
      </c>
      <c r="M87" s="1">
        <f t="shared" si="18"/>
        <v>0</v>
      </c>
      <c r="N87" s="1">
        <v>0</v>
      </c>
      <c r="O87" s="1"/>
      <c r="P87" s="158"/>
      <c r="Q87" s="158"/>
      <c r="R87" s="158"/>
      <c r="S87" s="148"/>
      <c r="V87" s="162"/>
      <c r="Z87">
        <v>0</v>
      </c>
    </row>
    <row r="88" spans="1:26" ht="25" customHeight="1">
      <c r="A88" s="166"/>
      <c r="B88" s="163" t="s">
        <v>226</v>
      </c>
      <c r="C88" s="167" t="s">
        <v>236</v>
      </c>
      <c r="D88" s="163" t="s">
        <v>237</v>
      </c>
      <c r="E88" s="163" t="s">
        <v>235</v>
      </c>
      <c r="F88" s="164">
        <v>119.246</v>
      </c>
      <c r="G88" s="165">
        <v>0</v>
      </c>
      <c r="H88" s="165">
        <v>0</v>
      </c>
      <c r="I88" s="165">
        <f t="shared" si="14"/>
        <v>0</v>
      </c>
      <c r="J88" s="163">
        <f t="shared" si="15"/>
        <v>0</v>
      </c>
      <c r="K88" s="1">
        <f t="shared" si="16"/>
        <v>0</v>
      </c>
      <c r="L88" s="1">
        <f t="shared" si="17"/>
        <v>0</v>
      </c>
      <c r="M88" s="1">
        <f t="shared" si="18"/>
        <v>0</v>
      </c>
      <c r="N88" s="1">
        <v>0</v>
      </c>
      <c r="O88" s="1"/>
      <c r="P88" s="158"/>
      <c r="Q88" s="158"/>
      <c r="R88" s="158"/>
      <c r="S88" s="148"/>
      <c r="V88" s="162"/>
      <c r="Z88">
        <v>0</v>
      </c>
    </row>
    <row r="89" spans="1:26" ht="35" customHeight="1">
      <c r="A89" s="166"/>
      <c r="B89" s="163" t="s">
        <v>238</v>
      </c>
      <c r="C89" s="167" t="s">
        <v>239</v>
      </c>
      <c r="D89" s="163" t="s">
        <v>240</v>
      </c>
      <c r="E89" s="163" t="s">
        <v>235</v>
      </c>
      <c r="F89" s="164">
        <v>119.246</v>
      </c>
      <c r="G89" s="165">
        <v>0</v>
      </c>
      <c r="H89" s="165">
        <v>0</v>
      </c>
      <c r="I89" s="165">
        <f t="shared" si="14"/>
        <v>0</v>
      </c>
      <c r="J89" s="163">
        <f t="shared" si="15"/>
        <v>0</v>
      </c>
      <c r="K89" s="1">
        <f t="shared" si="16"/>
        <v>0</v>
      </c>
      <c r="L89" s="1">
        <f t="shared" si="17"/>
        <v>0</v>
      </c>
      <c r="M89" s="1">
        <f t="shared" si="18"/>
        <v>0</v>
      </c>
      <c r="N89" s="1">
        <v>0</v>
      </c>
      <c r="O89" s="1"/>
      <c r="P89" s="158"/>
      <c r="Q89" s="158"/>
      <c r="R89" s="158"/>
      <c r="S89" s="148"/>
      <c r="V89" s="162"/>
      <c r="Z89">
        <v>0</v>
      </c>
    </row>
    <row r="90" spans="1:26">
      <c r="A90" s="148"/>
      <c r="B90" s="148"/>
      <c r="C90" s="148"/>
      <c r="D90" s="148" t="s">
        <v>69</v>
      </c>
      <c r="E90" s="148"/>
      <c r="F90" s="162"/>
      <c r="G90" s="151">
        <f>ROUND((SUM(L83:L89))/1,2)</f>
        <v>0</v>
      </c>
      <c r="H90" s="151">
        <f>ROUND((SUM(M83:M89))/1,2)</f>
        <v>0</v>
      </c>
      <c r="I90" s="151">
        <f>ROUND((SUM(I83:I89))/1,2)</f>
        <v>0</v>
      </c>
      <c r="J90" s="148"/>
      <c r="K90" s="148"/>
      <c r="L90" s="148">
        <f>ROUND((SUM(L83:L89))/1,2)</f>
        <v>0</v>
      </c>
      <c r="M90" s="148">
        <f>ROUND((SUM(M83:M89))/1,2)</f>
        <v>0</v>
      </c>
      <c r="N90" s="148"/>
      <c r="O90" s="148"/>
      <c r="P90" s="168"/>
      <c r="Q90" s="148"/>
      <c r="R90" s="148"/>
      <c r="S90" s="168">
        <f>ROUND((SUM(S83:S89))/1,2)</f>
        <v>0</v>
      </c>
      <c r="T90" s="145"/>
      <c r="U90" s="145"/>
      <c r="V90" s="2">
        <f>ROUND((SUM(V83:V89))/1,2)</f>
        <v>119.25</v>
      </c>
      <c r="W90" s="145"/>
      <c r="X90" s="145"/>
      <c r="Y90" s="145"/>
      <c r="Z90" s="145"/>
    </row>
    <row r="91" spans="1:26">
      <c r="A91" s="1"/>
      <c r="B91" s="1"/>
      <c r="C91" s="1"/>
      <c r="D91" s="1"/>
      <c r="E91" s="1"/>
      <c r="F91" s="158"/>
      <c r="G91" s="141"/>
      <c r="H91" s="141"/>
      <c r="I91" s="141"/>
      <c r="J91" s="1"/>
      <c r="K91" s="1"/>
      <c r="L91" s="1"/>
      <c r="M91" s="1"/>
      <c r="N91" s="1"/>
      <c r="O91" s="1"/>
      <c r="P91" s="1"/>
      <c r="Q91" s="1"/>
      <c r="R91" s="1"/>
      <c r="S91" s="1"/>
      <c r="V91" s="1"/>
    </row>
    <row r="92" spans="1:26">
      <c r="A92" s="148"/>
      <c r="B92" s="148"/>
      <c r="C92" s="148"/>
      <c r="D92" s="148" t="s">
        <v>70</v>
      </c>
      <c r="E92" s="148"/>
      <c r="F92" s="162"/>
      <c r="G92" s="149"/>
      <c r="H92" s="149"/>
      <c r="I92" s="149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5"/>
      <c r="U92" s="145"/>
      <c r="V92" s="148"/>
      <c r="W92" s="145"/>
      <c r="X92" s="145"/>
      <c r="Y92" s="145"/>
      <c r="Z92" s="145"/>
    </row>
    <row r="93" spans="1:26" ht="25" customHeight="1">
      <c r="A93" s="166"/>
      <c r="B93" s="163" t="s">
        <v>120</v>
      </c>
      <c r="C93" s="167" t="s">
        <v>241</v>
      </c>
      <c r="D93" s="163" t="s">
        <v>242</v>
      </c>
      <c r="E93" s="163" t="s">
        <v>235</v>
      </c>
      <c r="F93" s="164">
        <v>708.49</v>
      </c>
      <c r="G93" s="165">
        <v>0</v>
      </c>
      <c r="H93" s="165">
        <v>0</v>
      </c>
      <c r="I93" s="165">
        <f>ROUND(F93*(G93+H93),2)</f>
        <v>0</v>
      </c>
      <c r="J93" s="163">
        <f>ROUND(F93*(N93),2)</f>
        <v>0</v>
      </c>
      <c r="K93" s="1">
        <f>ROUND(F93*(O93),2)</f>
        <v>0</v>
      </c>
      <c r="L93" s="1">
        <f>ROUND(F93*(G93),2)</f>
        <v>0</v>
      </c>
      <c r="M93" s="1">
        <f>ROUND(F93*(H93),2)</f>
        <v>0</v>
      </c>
      <c r="N93" s="1">
        <v>0</v>
      </c>
      <c r="O93" s="1"/>
      <c r="P93" s="158"/>
      <c r="Q93" s="158"/>
      <c r="R93" s="158"/>
      <c r="S93" s="148"/>
      <c r="V93" s="162"/>
      <c r="Z93">
        <v>0</v>
      </c>
    </row>
    <row r="94" spans="1:26" ht="25" customHeight="1">
      <c r="A94" s="166"/>
      <c r="B94" s="163" t="s">
        <v>127</v>
      </c>
      <c r="C94" s="167" t="s">
        <v>243</v>
      </c>
      <c r="D94" s="163" t="s">
        <v>244</v>
      </c>
      <c r="E94" s="163" t="s">
        <v>235</v>
      </c>
      <c r="F94" s="164">
        <v>298.56</v>
      </c>
      <c r="G94" s="165">
        <v>0</v>
      </c>
      <c r="H94" s="165">
        <v>0</v>
      </c>
      <c r="I94" s="165">
        <f>ROUND(F94*(G94+H94),2)</f>
        <v>0</v>
      </c>
      <c r="J94" s="163">
        <f>ROUND(F94*(N94),2)</f>
        <v>0</v>
      </c>
      <c r="K94" s="1">
        <f>ROUND(F94*(O94),2)</f>
        <v>0</v>
      </c>
      <c r="L94" s="1">
        <f>ROUND(F94*(G94),2)</f>
        <v>0</v>
      </c>
      <c r="M94" s="1">
        <f>ROUND(F94*(H94),2)</f>
        <v>0</v>
      </c>
      <c r="N94" s="1">
        <v>0</v>
      </c>
      <c r="O94" s="1"/>
      <c r="P94" s="158"/>
      <c r="Q94" s="158"/>
      <c r="R94" s="158"/>
      <c r="S94" s="148"/>
      <c r="V94" s="162"/>
      <c r="Z94">
        <v>0</v>
      </c>
    </row>
    <row r="95" spans="1:26">
      <c r="A95" s="148"/>
      <c r="B95" s="148"/>
      <c r="C95" s="148"/>
      <c r="D95" s="148" t="s">
        <v>70</v>
      </c>
      <c r="E95" s="148"/>
      <c r="F95" s="162"/>
      <c r="G95" s="151">
        <f>ROUND((SUM(L92:L94))/1,2)</f>
        <v>0</v>
      </c>
      <c r="H95" s="151">
        <f>ROUND((SUM(M92:M94))/1,2)</f>
        <v>0</v>
      </c>
      <c r="I95" s="151">
        <f>ROUND((SUM(I92:I94))/1,2)</f>
        <v>0</v>
      </c>
      <c r="J95" s="148"/>
      <c r="K95" s="148"/>
      <c r="L95" s="148">
        <f>ROUND((SUM(L92:L94))/1,2)</f>
        <v>0</v>
      </c>
      <c r="M95" s="148">
        <f>ROUND((SUM(M92:M94))/1,2)</f>
        <v>0</v>
      </c>
      <c r="N95" s="148"/>
      <c r="O95" s="148"/>
      <c r="P95" s="168"/>
      <c r="Q95" s="148"/>
      <c r="R95" s="148"/>
      <c r="S95" s="168">
        <f>ROUND((SUM(S92:S94))/1,2)</f>
        <v>0</v>
      </c>
      <c r="T95" s="145"/>
      <c r="U95" s="145"/>
      <c r="V95" s="2">
        <f>ROUND((SUM(V92:V94))/1,2)</f>
        <v>0</v>
      </c>
      <c r="W95" s="145"/>
      <c r="X95" s="145"/>
      <c r="Y95" s="145"/>
      <c r="Z95" s="145"/>
    </row>
    <row r="96" spans="1:26">
      <c r="A96" s="1"/>
      <c r="B96" s="1"/>
      <c r="C96" s="1"/>
      <c r="D96" s="1"/>
      <c r="E96" s="1"/>
      <c r="F96" s="158"/>
      <c r="G96" s="141"/>
      <c r="H96" s="141"/>
      <c r="I96" s="141"/>
      <c r="J96" s="1"/>
      <c r="K96" s="1"/>
      <c r="L96" s="1"/>
      <c r="M96" s="1"/>
      <c r="N96" s="1"/>
      <c r="O96" s="1"/>
      <c r="P96" s="1"/>
      <c r="Q96" s="1"/>
      <c r="R96" s="1"/>
      <c r="S96" s="1"/>
      <c r="V96" s="1"/>
    </row>
    <row r="97" spans="1:26">
      <c r="A97" s="148"/>
      <c r="B97" s="148"/>
      <c r="C97" s="148"/>
      <c r="D97" s="2" t="s">
        <v>64</v>
      </c>
      <c r="E97" s="148"/>
      <c r="F97" s="162"/>
      <c r="G97" s="151">
        <f>ROUND((SUM(L9:L96))/2,2)</f>
        <v>0</v>
      </c>
      <c r="H97" s="151">
        <f>ROUND((SUM(M9:M96))/2,2)</f>
        <v>0</v>
      </c>
      <c r="I97" s="151">
        <f>ROUND((SUM(I9:I96))/2,2)</f>
        <v>0</v>
      </c>
      <c r="J97" s="149"/>
      <c r="K97" s="148"/>
      <c r="L97" s="149">
        <f>ROUND((SUM(L9:L96))/2,2)</f>
        <v>0</v>
      </c>
      <c r="M97" s="149">
        <f>ROUND((SUM(M9:M96))/2,2)</f>
        <v>0</v>
      </c>
      <c r="N97" s="148"/>
      <c r="O97" s="148"/>
      <c r="P97" s="168"/>
      <c r="Q97" s="148"/>
      <c r="R97" s="148"/>
      <c r="S97" s="168">
        <f>ROUND((SUM(S9:S96))/2,2)</f>
        <v>1007.05</v>
      </c>
      <c r="T97" s="145"/>
      <c r="U97" s="145"/>
      <c r="V97" s="2">
        <f>ROUND((SUM(V9:V96))/2,2)</f>
        <v>119.25</v>
      </c>
    </row>
    <row r="98" spans="1:26">
      <c r="A98" s="1"/>
      <c r="B98" s="1"/>
      <c r="C98" s="1"/>
      <c r="D98" s="1"/>
      <c r="E98" s="1"/>
      <c r="F98" s="158"/>
      <c r="G98" s="141"/>
      <c r="H98" s="141"/>
      <c r="I98" s="141"/>
      <c r="J98" s="1"/>
      <c r="K98" s="1"/>
      <c r="L98" s="1"/>
      <c r="M98" s="1"/>
      <c r="N98" s="1"/>
      <c r="O98" s="1"/>
      <c r="P98" s="1"/>
      <c r="Q98" s="1"/>
      <c r="R98" s="1"/>
      <c r="S98" s="1"/>
      <c r="V98" s="1"/>
    </row>
    <row r="99" spans="1:26">
      <c r="A99" s="148"/>
      <c r="B99" s="148"/>
      <c r="C99" s="148"/>
      <c r="D99" s="2" t="s">
        <v>71</v>
      </c>
      <c r="E99" s="148"/>
      <c r="F99" s="162"/>
      <c r="G99" s="149"/>
      <c r="H99" s="149"/>
      <c r="I99" s="149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5"/>
      <c r="U99" s="145"/>
      <c r="V99" s="148"/>
      <c r="W99" s="145"/>
      <c r="X99" s="145"/>
      <c r="Y99" s="145"/>
      <c r="Z99" s="145"/>
    </row>
    <row r="100" spans="1:26">
      <c r="A100" s="148"/>
      <c r="B100" s="148"/>
      <c r="C100" s="148"/>
      <c r="D100" s="148" t="s">
        <v>72</v>
      </c>
      <c r="E100" s="148"/>
      <c r="F100" s="162"/>
      <c r="G100" s="149"/>
      <c r="H100" s="149"/>
      <c r="I100" s="149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5"/>
      <c r="U100" s="145"/>
      <c r="V100" s="148"/>
      <c r="W100" s="145"/>
      <c r="X100" s="145"/>
      <c r="Y100" s="145"/>
      <c r="Z100" s="145"/>
    </row>
    <row r="101" spans="1:26" ht="25" customHeight="1">
      <c r="A101" s="166"/>
      <c r="B101" s="163" t="s">
        <v>245</v>
      </c>
      <c r="C101" s="167" t="s">
        <v>246</v>
      </c>
      <c r="D101" s="163" t="s">
        <v>247</v>
      </c>
      <c r="E101" s="163" t="s">
        <v>136</v>
      </c>
      <c r="F101" s="164">
        <v>17</v>
      </c>
      <c r="G101" s="165">
        <v>0</v>
      </c>
      <c r="H101" s="165">
        <v>0</v>
      </c>
      <c r="I101" s="165">
        <f>ROUND(F101*(G101+H101),2)</f>
        <v>0</v>
      </c>
      <c r="J101" s="163">
        <f>ROUND(F101*(N101),2)</f>
        <v>0</v>
      </c>
      <c r="K101" s="1">
        <f>ROUND(F101*(O101),2)</f>
        <v>0</v>
      </c>
      <c r="L101" s="1">
        <f>ROUND(F101*(G101),2)</f>
        <v>0</v>
      </c>
      <c r="M101" s="1">
        <f>ROUND(F101*(H101),2)</f>
        <v>0</v>
      </c>
      <c r="N101" s="1">
        <v>0</v>
      </c>
      <c r="O101" s="1"/>
      <c r="P101" s="158"/>
      <c r="Q101" s="158"/>
      <c r="R101" s="158"/>
      <c r="S101" s="148"/>
      <c r="V101" s="162"/>
      <c r="Z101">
        <v>0</v>
      </c>
    </row>
    <row r="102" spans="1:26" ht="25" customHeight="1">
      <c r="A102" s="166"/>
      <c r="B102" s="163" t="s">
        <v>245</v>
      </c>
      <c r="C102" s="167" t="s">
        <v>248</v>
      </c>
      <c r="D102" s="163" t="s">
        <v>249</v>
      </c>
      <c r="E102" s="163" t="s">
        <v>111</v>
      </c>
      <c r="F102" s="164">
        <v>565</v>
      </c>
      <c r="G102" s="165">
        <v>0</v>
      </c>
      <c r="H102" s="165">
        <v>0</v>
      </c>
      <c r="I102" s="165">
        <f>ROUND(F102*(G102+H102),2)</f>
        <v>0</v>
      </c>
      <c r="J102" s="163">
        <f>ROUND(F102*(N102),2)</f>
        <v>0</v>
      </c>
      <c r="K102" s="1">
        <f>ROUND(F102*(O102),2)</f>
        <v>0</v>
      </c>
      <c r="L102" s="1">
        <f>ROUND(F102*(G102),2)</f>
        <v>0</v>
      </c>
      <c r="M102" s="1">
        <f>ROUND(F102*(H102),2)</f>
        <v>0</v>
      </c>
      <c r="N102" s="1">
        <v>0</v>
      </c>
      <c r="O102" s="1"/>
      <c r="P102" s="158"/>
      <c r="Q102" s="158"/>
      <c r="R102" s="158"/>
      <c r="S102" s="148"/>
      <c r="V102" s="162"/>
      <c r="Z102">
        <v>0</v>
      </c>
    </row>
    <row r="103" spans="1:26" ht="25" customHeight="1">
      <c r="A103" s="166"/>
      <c r="B103" s="163" t="s">
        <v>250</v>
      </c>
      <c r="C103" s="167" t="s">
        <v>251</v>
      </c>
      <c r="D103" s="163" t="s">
        <v>252</v>
      </c>
      <c r="E103" s="163" t="s">
        <v>111</v>
      </c>
      <c r="F103" s="164">
        <v>565</v>
      </c>
      <c r="G103" s="165">
        <v>0</v>
      </c>
      <c r="H103" s="165">
        <v>0</v>
      </c>
      <c r="I103" s="165">
        <f>ROUND(F103*(G103+H103),2)</f>
        <v>0</v>
      </c>
      <c r="J103" s="163">
        <f>ROUND(F103*(N103),2)</f>
        <v>0</v>
      </c>
      <c r="K103" s="1">
        <f>ROUND(F103*(O103),2)</f>
        <v>0</v>
      </c>
      <c r="L103" s="1">
        <f>ROUND(F103*(G103),2)</f>
        <v>0</v>
      </c>
      <c r="M103" s="1">
        <f>ROUND(F103*(H103),2)</f>
        <v>0</v>
      </c>
      <c r="N103" s="1">
        <v>0</v>
      </c>
      <c r="O103" s="1"/>
      <c r="P103" s="158"/>
      <c r="Q103" s="158"/>
      <c r="R103" s="158"/>
      <c r="S103" s="148"/>
      <c r="V103" s="162"/>
      <c r="Z103">
        <v>0</v>
      </c>
    </row>
    <row r="104" spans="1:26">
      <c r="A104" s="148"/>
      <c r="B104" s="148"/>
      <c r="C104" s="148"/>
      <c r="D104" s="148" t="s">
        <v>72</v>
      </c>
      <c r="E104" s="148"/>
      <c r="F104" s="162"/>
      <c r="G104" s="151">
        <f>ROUND((SUM(L100:L103))/1,2)</f>
        <v>0</v>
      </c>
      <c r="H104" s="151">
        <f>ROUND((SUM(M100:M103))/1,2)</f>
        <v>0</v>
      </c>
      <c r="I104" s="151">
        <f>ROUND((SUM(I100:I103))/1,2)</f>
        <v>0</v>
      </c>
      <c r="J104" s="148"/>
      <c r="K104" s="148"/>
      <c r="L104" s="148">
        <f>ROUND((SUM(L100:L103))/1,2)</f>
        <v>0</v>
      </c>
      <c r="M104" s="148">
        <f>ROUND((SUM(M100:M103))/1,2)</f>
        <v>0</v>
      </c>
      <c r="N104" s="148"/>
      <c r="O104" s="148"/>
      <c r="P104" s="168"/>
      <c r="Q104" s="1"/>
      <c r="R104" s="1"/>
      <c r="S104" s="168">
        <f>ROUND((SUM(S100:S103))/1,2)</f>
        <v>0</v>
      </c>
      <c r="T104" s="169"/>
      <c r="U104" s="169"/>
      <c r="V104" s="2">
        <f>ROUND((SUM(V100:V103))/1,2)</f>
        <v>0</v>
      </c>
    </row>
    <row r="105" spans="1:26">
      <c r="A105" s="1"/>
      <c r="B105" s="1"/>
      <c r="C105" s="1"/>
      <c r="D105" s="1"/>
      <c r="E105" s="1"/>
      <c r="F105" s="158"/>
      <c r="G105" s="141"/>
      <c r="H105" s="141"/>
      <c r="I105" s="141"/>
      <c r="J105" s="1"/>
      <c r="K105" s="1"/>
      <c r="L105" s="1"/>
      <c r="M105" s="1"/>
      <c r="N105" s="1"/>
      <c r="O105" s="1"/>
      <c r="P105" s="1"/>
      <c r="Q105" s="1"/>
      <c r="R105" s="1"/>
      <c r="S105" s="1"/>
      <c r="V105" s="1"/>
    </row>
    <row r="106" spans="1:26">
      <c r="A106" s="148"/>
      <c r="B106" s="148"/>
      <c r="C106" s="148"/>
      <c r="D106" s="2" t="s">
        <v>71</v>
      </c>
      <c r="E106" s="148"/>
      <c r="F106" s="162"/>
      <c r="G106" s="151">
        <f>ROUND((SUM(L99:L105))/2,2)</f>
        <v>0</v>
      </c>
      <c r="H106" s="151">
        <f>ROUND((SUM(M99:M105))/2,2)</f>
        <v>0</v>
      </c>
      <c r="I106" s="151">
        <f>ROUND((SUM(I99:I105))/2,2)</f>
        <v>0</v>
      </c>
      <c r="J106" s="148"/>
      <c r="K106" s="148"/>
      <c r="L106" s="148">
        <f>ROUND((SUM(L99:L105))/2,2)</f>
        <v>0</v>
      </c>
      <c r="M106" s="148">
        <f>ROUND((SUM(M99:M105))/2,2)</f>
        <v>0</v>
      </c>
      <c r="N106" s="148"/>
      <c r="O106" s="148"/>
      <c r="P106" s="168"/>
      <c r="Q106" s="1"/>
      <c r="R106" s="1"/>
      <c r="S106" s="168">
        <f>ROUND((SUM(S99:S105))/2,2)</f>
        <v>0</v>
      </c>
      <c r="V106" s="2">
        <f>ROUND((SUM(V99:V105))/2,2)</f>
        <v>0</v>
      </c>
    </row>
    <row r="107" spans="1:26">
      <c r="A107" s="170"/>
      <c r="B107" s="170"/>
      <c r="C107" s="170"/>
      <c r="D107" s="170" t="s">
        <v>73</v>
      </c>
      <c r="E107" s="170"/>
      <c r="F107" s="171"/>
      <c r="G107" s="172">
        <f>ROUND((SUM(L9:L106))/3,2)</f>
        <v>0</v>
      </c>
      <c r="H107" s="172">
        <f>ROUND((SUM(M9:M106))/3,2)</f>
        <v>0</v>
      </c>
      <c r="I107" s="172">
        <f>ROUND((SUM(I9:I106))/3,2)</f>
        <v>0</v>
      </c>
      <c r="J107" s="170"/>
      <c r="K107" s="170">
        <f>ROUND((SUM(K9:K106))/3,2)</f>
        <v>0</v>
      </c>
      <c r="L107" s="170">
        <f>ROUND((SUM(L9:L106))/3,2)</f>
        <v>0</v>
      </c>
      <c r="M107" s="170">
        <f>ROUND((SUM(M9:M106))/3,2)</f>
        <v>0</v>
      </c>
      <c r="N107" s="170"/>
      <c r="O107" s="170"/>
      <c r="P107" s="171"/>
      <c r="Q107" s="170"/>
      <c r="R107" s="170"/>
      <c r="S107" s="171">
        <f>ROUND((SUM(S9:S106))/3,2)</f>
        <v>1007.05</v>
      </c>
      <c r="T107" s="173"/>
      <c r="U107" s="173"/>
      <c r="V107" s="170">
        <f>ROUND((SUM(V9:V106))/3,2)</f>
        <v>119.25</v>
      </c>
      <c r="Z107">
        <f>(SUM(Z9:Z106))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 xml:space="preserve">&amp;C&amp;B&amp; Rozpočet Vodovod Demandice - I. etapa / Vetva A1 , A1-1 a  A3 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41"/>
  <sheetViews>
    <sheetView topLeftCell="A8" workbookViewId="0">
      <selection activeCell="B10" sqref="B10:J10"/>
    </sheetView>
  </sheetViews>
  <sheetFormatPr baseColWidth="10" defaultColWidth="0" defaultRowHeight="15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5" width="0" hidden="1" customWidth="1"/>
    <col min="26" max="26" width="0.1640625" customWidth="1"/>
    <col min="27" max="16384" width="9.1640625" hidden="1"/>
  </cols>
  <sheetData>
    <row r="1" spans="1:23" ht="28" customHeight="1" thickBot="1">
      <c r="A1" s="3"/>
      <c r="B1" s="12"/>
      <c r="C1" s="12"/>
      <c r="D1" s="12"/>
      <c r="E1" s="12"/>
      <c r="F1" s="13" t="s">
        <v>14</v>
      </c>
      <c r="G1" s="12"/>
      <c r="H1" s="12"/>
      <c r="I1" s="12"/>
      <c r="J1" s="12"/>
      <c r="W1">
        <v>30.126000000000001</v>
      </c>
    </row>
    <row r="2" spans="1:23" ht="18" customHeight="1" thickTop="1">
      <c r="A2" s="11"/>
      <c r="B2" s="198" t="s">
        <v>1</v>
      </c>
      <c r="C2" s="199"/>
      <c r="D2" s="199"/>
      <c r="E2" s="199"/>
      <c r="F2" s="199"/>
      <c r="G2" s="199"/>
      <c r="H2" s="199"/>
      <c r="I2" s="199"/>
      <c r="J2" s="200"/>
    </row>
    <row r="3" spans="1:23" ht="18" customHeight="1">
      <c r="A3" s="11"/>
      <c r="B3" s="34" t="s">
        <v>253</v>
      </c>
      <c r="C3" s="35"/>
      <c r="D3" s="36"/>
      <c r="E3" s="36"/>
      <c r="F3" s="36"/>
      <c r="G3" s="16"/>
      <c r="H3" s="16"/>
      <c r="I3" s="37" t="s">
        <v>15</v>
      </c>
      <c r="J3" s="30"/>
    </row>
    <row r="4" spans="1:23" ht="18" customHeight="1">
      <c r="A4" s="11"/>
      <c r="B4" s="22"/>
      <c r="C4" s="19"/>
      <c r="D4" s="16"/>
      <c r="E4" s="16"/>
      <c r="F4" s="16"/>
      <c r="G4" s="16"/>
      <c r="H4" s="16"/>
      <c r="I4" s="37" t="s">
        <v>17</v>
      </c>
      <c r="J4" s="30"/>
    </row>
    <row r="5" spans="1:23" ht="18" customHeight="1" thickBot="1">
      <c r="A5" s="11"/>
      <c r="B5" s="38" t="s">
        <v>18</v>
      </c>
      <c r="C5" s="19"/>
      <c r="D5" s="16"/>
      <c r="E5" s="16"/>
      <c r="F5" s="211" t="s">
        <v>84</v>
      </c>
      <c r="G5" s="16"/>
      <c r="H5" s="16"/>
      <c r="I5" s="37" t="s">
        <v>20</v>
      </c>
      <c r="J5" s="207"/>
    </row>
    <row r="6" spans="1:23" ht="20" customHeight="1" thickTop="1">
      <c r="A6" s="11"/>
      <c r="B6" s="192" t="s">
        <v>21</v>
      </c>
      <c r="C6" s="193"/>
      <c r="D6" s="193"/>
      <c r="E6" s="193"/>
      <c r="F6" s="193"/>
      <c r="G6" s="193"/>
      <c r="H6" s="193"/>
      <c r="I6" s="193"/>
      <c r="J6" s="194"/>
    </row>
    <row r="7" spans="1:23" ht="18" customHeight="1">
      <c r="A7" s="11"/>
      <c r="B7" s="49" t="s">
        <v>24</v>
      </c>
      <c r="C7" s="42"/>
      <c r="D7" s="17"/>
      <c r="E7" s="17"/>
      <c r="F7" s="17"/>
      <c r="G7" s="50" t="s">
        <v>25</v>
      </c>
      <c r="H7" s="17"/>
      <c r="I7" s="28"/>
      <c r="J7" s="43"/>
    </row>
    <row r="8" spans="1:23" ht="20" customHeight="1">
      <c r="A8" s="11"/>
      <c r="B8" s="195" t="s">
        <v>22</v>
      </c>
      <c r="C8" s="196"/>
      <c r="D8" s="196"/>
      <c r="E8" s="196"/>
      <c r="F8" s="196"/>
      <c r="G8" s="196"/>
      <c r="H8" s="196"/>
      <c r="I8" s="196"/>
      <c r="J8" s="197"/>
    </row>
    <row r="9" spans="1:23" ht="18" customHeight="1">
      <c r="A9" s="11"/>
      <c r="B9" s="38" t="s">
        <v>24</v>
      </c>
      <c r="C9" s="19"/>
      <c r="D9" s="16"/>
      <c r="E9" s="16"/>
      <c r="F9" s="16"/>
      <c r="G9" s="39" t="s">
        <v>25</v>
      </c>
      <c r="H9" s="16"/>
      <c r="I9" s="27"/>
      <c r="J9" s="30"/>
    </row>
    <row r="10" spans="1:23" ht="20" customHeight="1">
      <c r="A10" s="11"/>
      <c r="B10" s="208" t="s">
        <v>303</v>
      </c>
      <c r="C10" s="209"/>
      <c r="D10" s="209"/>
      <c r="E10" s="209"/>
      <c r="F10" s="209"/>
      <c r="G10" s="209"/>
      <c r="H10" s="209"/>
      <c r="I10" s="209"/>
      <c r="J10" s="210"/>
    </row>
    <row r="11" spans="1:23" ht="18" customHeight="1" thickBot="1">
      <c r="A11" s="11"/>
      <c r="B11" s="38" t="s">
        <v>24</v>
      </c>
      <c r="C11" s="19"/>
      <c r="D11" s="16"/>
      <c r="E11" s="16"/>
      <c r="F11" s="16"/>
      <c r="G11" s="39" t="s">
        <v>25</v>
      </c>
      <c r="H11" s="16"/>
      <c r="I11" s="27"/>
      <c r="J11" s="30"/>
    </row>
    <row r="12" spans="1:23" ht="18" customHeight="1" thickTop="1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>
      <c r="A15" s="11"/>
      <c r="B15" s="83" t="s">
        <v>26</v>
      </c>
      <c r="C15" s="84" t="s">
        <v>6</v>
      </c>
      <c r="D15" s="84" t="s">
        <v>53</v>
      </c>
      <c r="E15" s="85" t="s">
        <v>54</v>
      </c>
      <c r="F15" s="98" t="s">
        <v>55</v>
      </c>
      <c r="G15" s="51" t="s">
        <v>31</v>
      </c>
      <c r="H15" s="54" t="s">
        <v>32</v>
      </c>
      <c r="I15" s="26"/>
      <c r="J15" s="48"/>
    </row>
    <row r="16" spans="1:23" ht="18" customHeight="1">
      <c r="A16" s="11"/>
      <c r="B16" s="86">
        <v>1</v>
      </c>
      <c r="C16" s="87" t="s">
        <v>27</v>
      </c>
      <c r="D16" s="88">
        <f>'Rekap 8588'!B17</f>
        <v>0</v>
      </c>
      <c r="E16" s="89">
        <f>'Rekap 8588'!C17</f>
        <v>0</v>
      </c>
      <c r="F16" s="99">
        <f>'Rekap 8588'!D17</f>
        <v>0</v>
      </c>
      <c r="G16" s="52">
        <v>6</v>
      </c>
      <c r="H16" s="108" t="s">
        <v>33</v>
      </c>
      <c r="I16" s="119"/>
      <c r="J16" s="111">
        <v>0</v>
      </c>
    </row>
    <row r="17" spans="1:26" ht="18" customHeight="1">
      <c r="A17" s="11"/>
      <c r="B17" s="59">
        <v>2</v>
      </c>
      <c r="C17" s="63" t="s">
        <v>28</v>
      </c>
      <c r="D17" s="70"/>
      <c r="E17" s="68"/>
      <c r="F17" s="73"/>
      <c r="G17" s="53">
        <v>7</v>
      </c>
      <c r="H17" s="109" t="s">
        <v>34</v>
      </c>
      <c r="I17" s="119"/>
      <c r="J17" s="112">
        <f>'SO 8588'!Z70</f>
        <v>0</v>
      </c>
    </row>
    <row r="18" spans="1:26" ht="18" customHeight="1">
      <c r="A18" s="11"/>
      <c r="B18" s="60">
        <v>3</v>
      </c>
      <c r="C18" s="64" t="s">
        <v>29</v>
      </c>
      <c r="D18" s="71">
        <f>'Rekap 8588'!B21</f>
        <v>0</v>
      </c>
      <c r="E18" s="69">
        <f>'Rekap 8588'!C21</f>
        <v>0</v>
      </c>
      <c r="F18" s="74">
        <f>'Rekap 8588'!D21</f>
        <v>0</v>
      </c>
      <c r="G18" s="53">
        <v>8</v>
      </c>
      <c r="H18" s="109" t="s">
        <v>35</v>
      </c>
      <c r="I18" s="119"/>
      <c r="J18" s="112">
        <v>0</v>
      </c>
    </row>
    <row r="19" spans="1:26" ht="18" customHeight="1">
      <c r="A19" s="11"/>
      <c r="B19" s="60">
        <v>4</v>
      </c>
      <c r="C19" s="65"/>
      <c r="D19" s="71"/>
      <c r="E19" s="69"/>
      <c r="F19" s="74"/>
      <c r="G19" s="53">
        <v>9</v>
      </c>
      <c r="H19" s="117"/>
      <c r="I19" s="119"/>
      <c r="J19" s="118"/>
    </row>
    <row r="20" spans="1:26" ht="18" customHeight="1" thickBot="1">
      <c r="A20" s="11"/>
      <c r="B20" s="60">
        <v>5</v>
      </c>
      <c r="C20" s="66" t="s">
        <v>30</v>
      </c>
      <c r="D20" s="72"/>
      <c r="E20" s="93"/>
      <c r="F20" s="100">
        <f>SUM(F16:F19)</f>
        <v>0</v>
      </c>
      <c r="G20" s="53">
        <v>10</v>
      </c>
      <c r="H20" s="109" t="s">
        <v>30</v>
      </c>
      <c r="I20" s="121"/>
      <c r="J20" s="92">
        <f>SUM(J16:J19)</f>
        <v>0</v>
      </c>
    </row>
    <row r="21" spans="1:26" ht="18" customHeight="1" thickTop="1">
      <c r="A21" s="11"/>
      <c r="B21" s="57" t="s">
        <v>43</v>
      </c>
      <c r="C21" s="61" t="s">
        <v>7</v>
      </c>
      <c r="D21" s="67"/>
      <c r="E21" s="18"/>
      <c r="F21" s="91"/>
      <c r="G21" s="57" t="s">
        <v>49</v>
      </c>
      <c r="H21" s="54" t="s">
        <v>7</v>
      </c>
      <c r="I21" s="28"/>
      <c r="J21" s="122"/>
    </row>
    <row r="22" spans="1:26" ht="18" customHeight="1">
      <c r="A22" s="11"/>
      <c r="B22" s="52">
        <v>11</v>
      </c>
      <c r="C22" s="55" t="s">
        <v>44</v>
      </c>
      <c r="D22" s="79"/>
      <c r="E22" s="81" t="s">
        <v>47</v>
      </c>
      <c r="F22" s="73">
        <f>((F16*U22*0)+(F17*V22*0)+(F18*W22*0))/100</f>
        <v>0</v>
      </c>
      <c r="G22" s="52">
        <v>16</v>
      </c>
      <c r="H22" s="108" t="s">
        <v>50</v>
      </c>
      <c r="I22" s="120" t="s">
        <v>47</v>
      </c>
      <c r="J22" s="11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11"/>
      <c r="B23" s="53">
        <v>12</v>
      </c>
      <c r="C23" s="56" t="s">
        <v>45</v>
      </c>
      <c r="D23" s="58"/>
      <c r="E23" s="81" t="s">
        <v>48</v>
      </c>
      <c r="F23" s="74">
        <f>((F16*U23*0)+(F17*V23*0)+(F18*W23*0))/100</f>
        <v>0</v>
      </c>
      <c r="G23" s="53">
        <v>17</v>
      </c>
      <c r="H23" s="109" t="s">
        <v>51</v>
      </c>
      <c r="I23" s="120" t="s">
        <v>47</v>
      </c>
      <c r="J23" s="11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11"/>
      <c r="B24" s="53">
        <v>13</v>
      </c>
      <c r="C24" s="56" t="s">
        <v>46</v>
      </c>
      <c r="D24" s="58"/>
      <c r="E24" s="81" t="s">
        <v>47</v>
      </c>
      <c r="F24" s="74">
        <f>((F16*U24*0)+(F17*V24*0)+(F18*W24*0))/100</f>
        <v>0</v>
      </c>
      <c r="G24" s="53">
        <v>18</v>
      </c>
      <c r="H24" s="109" t="s">
        <v>52</v>
      </c>
      <c r="I24" s="120" t="s">
        <v>48</v>
      </c>
      <c r="J24" s="11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11"/>
      <c r="B25" s="53">
        <v>14</v>
      </c>
      <c r="C25" s="19"/>
      <c r="D25" s="58"/>
      <c r="E25" s="82"/>
      <c r="F25" s="80"/>
      <c r="G25" s="53">
        <v>19</v>
      </c>
      <c r="H25" s="117"/>
      <c r="I25" s="119"/>
      <c r="J25" s="118"/>
    </row>
    <row r="26" spans="1:26" ht="18" customHeight="1" thickBot="1">
      <c r="A26" s="11"/>
      <c r="B26" s="53">
        <v>15</v>
      </c>
      <c r="C26" s="56"/>
      <c r="D26" s="58"/>
      <c r="E26" s="58"/>
      <c r="F26" s="101"/>
      <c r="G26" s="53">
        <v>20</v>
      </c>
      <c r="H26" s="109" t="s">
        <v>30</v>
      </c>
      <c r="I26" s="121"/>
      <c r="J26" s="92">
        <f>SUM(J22:J25)+SUM(F22:F25)</f>
        <v>0</v>
      </c>
    </row>
    <row r="27" spans="1:26" ht="18" customHeight="1" thickTop="1">
      <c r="A27" s="11"/>
      <c r="B27" s="94"/>
      <c r="C27" s="133" t="s">
        <v>58</v>
      </c>
      <c r="D27" s="126"/>
      <c r="E27" s="95"/>
      <c r="F27" s="29"/>
      <c r="G27" s="102" t="s">
        <v>36</v>
      </c>
      <c r="H27" s="97" t="s">
        <v>37</v>
      </c>
      <c r="I27" s="28"/>
      <c r="J27" s="31"/>
    </row>
    <row r="28" spans="1:26" ht="18" customHeight="1">
      <c r="A28" s="11"/>
      <c r="B28" s="25"/>
      <c r="C28" s="124"/>
      <c r="D28" s="127"/>
      <c r="E28" s="21"/>
      <c r="F28" s="11"/>
      <c r="G28" s="103">
        <v>21</v>
      </c>
      <c r="H28" s="107" t="s">
        <v>38</v>
      </c>
      <c r="I28" s="114"/>
      <c r="J28" s="90">
        <f>F20+J20+F26+J26</f>
        <v>0</v>
      </c>
    </row>
    <row r="29" spans="1:26" ht="18" customHeight="1">
      <c r="A29" s="11"/>
      <c r="B29" s="75"/>
      <c r="C29" s="125"/>
      <c r="D29" s="128"/>
      <c r="E29" s="21"/>
      <c r="F29" s="11"/>
      <c r="G29" s="52">
        <v>22</v>
      </c>
      <c r="H29" s="108" t="s">
        <v>39</v>
      </c>
      <c r="I29" s="115">
        <f>J28-SUM('SO 8588'!K9:'SO 8588'!K69)</f>
        <v>0</v>
      </c>
      <c r="J29" s="111">
        <f>ROUND(((ROUND(I29,2)*20)*1/100),2)</f>
        <v>0</v>
      </c>
    </row>
    <row r="30" spans="1:26" ht="18" customHeight="1">
      <c r="A30" s="11"/>
      <c r="B30" s="22"/>
      <c r="C30" s="117"/>
      <c r="D30" s="119"/>
      <c r="E30" s="21"/>
      <c r="F30" s="11"/>
      <c r="G30" s="53">
        <v>23</v>
      </c>
      <c r="H30" s="109" t="s">
        <v>40</v>
      </c>
      <c r="I30" s="81">
        <f>SUM('SO 8588'!K9:'SO 8588'!K69)</f>
        <v>0</v>
      </c>
      <c r="J30" s="112">
        <f>ROUND(((ROUND(I30,2)*0)/100),2)</f>
        <v>0</v>
      </c>
    </row>
    <row r="31" spans="1:26" ht="18" customHeight="1">
      <c r="A31" s="11"/>
      <c r="B31" s="23"/>
      <c r="C31" s="129"/>
      <c r="D31" s="130"/>
      <c r="E31" s="21"/>
      <c r="F31" s="11"/>
      <c r="G31" s="103">
        <v>24</v>
      </c>
      <c r="H31" s="107" t="s">
        <v>41</v>
      </c>
      <c r="I31" s="106"/>
      <c r="J31" s="123">
        <f>SUM(J28:J30)</f>
        <v>0</v>
      </c>
    </row>
    <row r="32" spans="1:26" ht="18" customHeight="1" thickBot="1">
      <c r="A32" s="11"/>
      <c r="B32" s="41"/>
      <c r="C32" s="110"/>
      <c r="D32" s="116"/>
      <c r="E32" s="76"/>
      <c r="F32" s="77"/>
      <c r="G32" s="52" t="s">
        <v>42</v>
      </c>
      <c r="H32" s="110"/>
      <c r="I32" s="116"/>
      <c r="J32" s="113"/>
    </row>
    <row r="33" spans="1:10" ht="18" customHeight="1" thickTop="1">
      <c r="A33" s="11"/>
      <c r="B33" s="94"/>
      <c r="C33" s="95"/>
      <c r="D33" s="131" t="s">
        <v>56</v>
      </c>
      <c r="E33" s="15"/>
      <c r="F33" s="96"/>
      <c r="G33" s="104">
        <v>26</v>
      </c>
      <c r="H33" s="132" t="s">
        <v>57</v>
      </c>
      <c r="I33" s="29"/>
      <c r="J33" s="105"/>
    </row>
    <row r="34" spans="1:10" ht="18" customHeight="1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>
      <c r="A40" s="11"/>
      <c r="B40" s="75"/>
      <c r="C40" s="76"/>
      <c r="D40" s="12"/>
      <c r="E40" s="12"/>
      <c r="F40" s="12"/>
      <c r="G40" s="12"/>
      <c r="H40" s="12"/>
      <c r="I40" s="77"/>
      <c r="J40" s="78"/>
    </row>
    <row r="41" spans="1:10" ht="16" thickTop="1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00"/>
  <sheetViews>
    <sheetView workbookViewId="0">
      <selection activeCell="E1" sqref="E1"/>
    </sheetView>
  </sheetViews>
  <sheetFormatPr baseColWidth="10" defaultColWidth="0" defaultRowHeight="15"/>
  <cols>
    <col min="1" max="1" width="40.6640625" customWidth="1"/>
    <col min="2" max="4" width="12.6640625" customWidth="1"/>
    <col min="5" max="6" width="15.6640625" customWidth="1"/>
    <col min="7" max="8" width="9.1640625" hidden="1" customWidth="1"/>
    <col min="9" max="26" width="0" hidden="1" customWidth="1"/>
    <col min="27" max="16384" width="9.1640625" hidden="1"/>
  </cols>
  <sheetData>
    <row r="1" spans="1:25" ht="23" customHeight="1">
      <c r="A1" s="201" t="s">
        <v>21</v>
      </c>
      <c r="B1" s="202"/>
      <c r="C1" s="202"/>
      <c r="D1" s="203"/>
      <c r="E1" s="213" t="s">
        <v>84</v>
      </c>
      <c r="F1" s="135"/>
      <c r="V1">
        <v>30.126000000000001</v>
      </c>
    </row>
    <row r="2" spans="1:25" ht="26" customHeight="1">
      <c r="A2" s="201" t="s">
        <v>22</v>
      </c>
      <c r="B2" s="202"/>
      <c r="C2" s="202"/>
      <c r="D2" s="203"/>
      <c r="E2" s="136" t="s">
        <v>17</v>
      </c>
      <c r="F2" s="135"/>
    </row>
    <row r="3" spans="1:25" ht="20" customHeight="1">
      <c r="A3" s="201" t="s">
        <v>23</v>
      </c>
      <c r="B3" s="202"/>
      <c r="C3" s="202"/>
      <c r="D3" s="203"/>
      <c r="E3" s="213" t="s">
        <v>87</v>
      </c>
      <c r="F3" s="135"/>
    </row>
    <row r="4" spans="1:25">
      <c r="A4" s="137" t="s">
        <v>1</v>
      </c>
      <c r="B4" s="134"/>
      <c r="C4" s="134"/>
      <c r="D4" s="134"/>
      <c r="E4" s="134"/>
      <c r="F4" s="134"/>
    </row>
    <row r="5" spans="1:25">
      <c r="A5" s="137" t="s">
        <v>253</v>
      </c>
      <c r="B5" s="134"/>
      <c r="C5" s="134"/>
      <c r="D5" s="134"/>
      <c r="E5" s="134"/>
      <c r="F5" s="134"/>
    </row>
    <row r="6" spans="1:25">
      <c r="A6" s="134"/>
      <c r="B6" s="134"/>
      <c r="C6" s="134"/>
      <c r="D6" s="134"/>
      <c r="E6" s="134"/>
      <c r="F6" s="134"/>
    </row>
    <row r="7" spans="1:25">
      <c r="A7" s="134"/>
      <c r="B7" s="134"/>
      <c r="C7" s="134"/>
      <c r="D7" s="134"/>
      <c r="E7" s="134"/>
      <c r="F7" s="134"/>
    </row>
    <row r="8" spans="1:25">
      <c r="A8" s="138" t="s">
        <v>63</v>
      </c>
      <c r="B8" s="134"/>
      <c r="C8" s="134"/>
      <c r="D8" s="134"/>
      <c r="E8" s="134"/>
      <c r="F8" s="134"/>
    </row>
    <row r="9" spans="1:25">
      <c r="A9" s="139" t="s">
        <v>59</v>
      </c>
      <c r="B9" s="139" t="s">
        <v>53</v>
      </c>
      <c r="C9" s="139" t="s">
        <v>54</v>
      </c>
      <c r="D9" s="139" t="s">
        <v>30</v>
      </c>
      <c r="E9" s="139" t="s">
        <v>60</v>
      </c>
      <c r="F9" s="139" t="s">
        <v>61</v>
      </c>
    </row>
    <row r="10" spans="1:25">
      <c r="A10" s="146" t="s">
        <v>64</v>
      </c>
      <c r="B10" s="147"/>
      <c r="C10" s="143"/>
      <c r="D10" s="143"/>
      <c r="E10" s="144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</row>
    <row r="11" spans="1:25">
      <c r="A11" s="148" t="s">
        <v>65</v>
      </c>
      <c r="B11" s="149">
        <f>'SO 8588'!L20</f>
        <v>0</v>
      </c>
      <c r="C11" s="149">
        <f>'SO 8588'!M20</f>
        <v>0</v>
      </c>
      <c r="D11" s="149">
        <f>'SO 8588'!I20</f>
        <v>0</v>
      </c>
      <c r="E11" s="150">
        <f>'SO 8588'!S20</f>
        <v>0.46</v>
      </c>
      <c r="F11" s="150">
        <f>'SO 8588'!V20</f>
        <v>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</row>
    <row r="12" spans="1:25">
      <c r="A12" s="148" t="s">
        <v>66</v>
      </c>
      <c r="B12" s="149">
        <f>'SO 8588'!L24</f>
        <v>0</v>
      </c>
      <c r="C12" s="149">
        <f>'SO 8588'!M24</f>
        <v>0</v>
      </c>
      <c r="D12" s="149">
        <f>'SO 8588'!I24</f>
        <v>0</v>
      </c>
      <c r="E12" s="150">
        <f>'SO 8588'!S24</f>
        <v>164.57</v>
      </c>
      <c r="F12" s="150">
        <f>'SO 8588'!V24</f>
        <v>0</v>
      </c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</row>
    <row r="13" spans="1:25">
      <c r="A13" s="148" t="s">
        <v>67</v>
      </c>
      <c r="B13" s="149">
        <f>'SO 8588'!L29</f>
        <v>0</v>
      </c>
      <c r="C13" s="149">
        <f>'SO 8588'!M29</f>
        <v>0</v>
      </c>
      <c r="D13" s="149">
        <f>'SO 8588'!I29</f>
        <v>0</v>
      </c>
      <c r="E13" s="150">
        <f>'SO 8588'!S29</f>
        <v>32.880000000000003</v>
      </c>
      <c r="F13" s="150">
        <f>'SO 8588'!V29</f>
        <v>0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</row>
    <row r="14" spans="1:25">
      <c r="A14" s="148" t="s">
        <v>68</v>
      </c>
      <c r="B14" s="149">
        <f>'SO 8588'!L45</f>
        <v>0</v>
      </c>
      <c r="C14" s="149">
        <f>'SO 8588'!M45</f>
        <v>0</v>
      </c>
      <c r="D14" s="149">
        <f>'SO 8588'!I45</f>
        <v>0</v>
      </c>
      <c r="E14" s="150">
        <f>'SO 8588'!S45</f>
        <v>13.97</v>
      </c>
      <c r="F14" s="150">
        <f>'SO 8588'!V45</f>
        <v>0</v>
      </c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</row>
    <row r="15" spans="1:25">
      <c r="A15" s="148" t="s">
        <v>69</v>
      </c>
      <c r="B15" s="149">
        <f>'SO 8588'!L53</f>
        <v>0</v>
      </c>
      <c r="C15" s="149">
        <f>'SO 8588'!M53</f>
        <v>0</v>
      </c>
      <c r="D15" s="149">
        <f>'SO 8588'!I53</f>
        <v>0</v>
      </c>
      <c r="E15" s="150">
        <f>'SO 8588'!S53</f>
        <v>0.01</v>
      </c>
      <c r="F15" s="150">
        <f>'SO 8588'!V53</f>
        <v>18.600000000000001</v>
      </c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</row>
    <row r="16" spans="1:25">
      <c r="A16" s="148" t="s">
        <v>70</v>
      </c>
      <c r="B16" s="149">
        <f>'SO 8588'!L58</f>
        <v>0</v>
      </c>
      <c r="C16" s="149">
        <f>'SO 8588'!M58</f>
        <v>0</v>
      </c>
      <c r="D16" s="149">
        <f>'SO 8588'!I58</f>
        <v>0</v>
      </c>
      <c r="E16" s="150">
        <f>'SO 8588'!S58</f>
        <v>0</v>
      </c>
      <c r="F16" s="150">
        <f>'SO 8588'!V58</f>
        <v>0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</row>
    <row r="17" spans="1:25">
      <c r="A17" s="2" t="s">
        <v>64</v>
      </c>
      <c r="B17" s="151">
        <f>'SO 8588'!L60</f>
        <v>0</v>
      </c>
      <c r="C17" s="151">
        <f>'SO 8588'!M60</f>
        <v>0</v>
      </c>
      <c r="D17" s="151">
        <f>'SO 8588'!I60</f>
        <v>0</v>
      </c>
      <c r="E17" s="152">
        <f>'SO 8588'!S60</f>
        <v>211.89</v>
      </c>
      <c r="F17" s="152">
        <f>'SO 8588'!V60</f>
        <v>18.600000000000001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</row>
    <row r="18" spans="1:25">
      <c r="A18" s="1"/>
      <c r="B18" s="141"/>
      <c r="C18" s="141"/>
      <c r="D18" s="141"/>
      <c r="E18" s="140"/>
      <c r="F18" s="140"/>
    </row>
    <row r="19" spans="1:25">
      <c r="A19" s="2" t="s">
        <v>71</v>
      </c>
      <c r="B19" s="151"/>
      <c r="C19" s="149"/>
      <c r="D19" s="149"/>
      <c r="E19" s="150"/>
      <c r="F19" s="150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</row>
    <row r="20" spans="1:25">
      <c r="A20" s="148" t="s">
        <v>72</v>
      </c>
      <c r="B20" s="149">
        <f>'SO 8588'!L67</f>
        <v>0</v>
      </c>
      <c r="C20" s="149">
        <f>'SO 8588'!M67</f>
        <v>0</v>
      </c>
      <c r="D20" s="149">
        <f>'SO 8588'!I67</f>
        <v>0</v>
      </c>
      <c r="E20" s="150">
        <f>'SO 8588'!S67</f>
        <v>0</v>
      </c>
      <c r="F20" s="150">
        <f>'SO 8588'!V67</f>
        <v>0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</row>
    <row r="21" spans="1:25">
      <c r="A21" s="2" t="s">
        <v>71</v>
      </c>
      <c r="B21" s="151">
        <f>'SO 8588'!L69</f>
        <v>0</v>
      </c>
      <c r="C21" s="151">
        <f>'SO 8588'!M69</f>
        <v>0</v>
      </c>
      <c r="D21" s="151">
        <f>'SO 8588'!I69</f>
        <v>0</v>
      </c>
      <c r="E21" s="152">
        <f>'SO 8588'!S69</f>
        <v>0</v>
      </c>
      <c r="F21" s="152">
        <f>'SO 8588'!V69</f>
        <v>0</v>
      </c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</row>
    <row r="22" spans="1:25">
      <c r="A22" s="1"/>
      <c r="B22" s="141"/>
      <c r="C22" s="141"/>
      <c r="D22" s="141"/>
      <c r="E22" s="140"/>
      <c r="F22" s="140"/>
    </row>
    <row r="23" spans="1:25">
      <c r="A23" s="2" t="s">
        <v>73</v>
      </c>
      <c r="B23" s="151">
        <f>'SO 8588'!L70</f>
        <v>0</v>
      </c>
      <c r="C23" s="151">
        <f>'SO 8588'!M70</f>
        <v>0</v>
      </c>
      <c r="D23" s="151">
        <f>'SO 8588'!I70</f>
        <v>0</v>
      </c>
      <c r="E23" s="152">
        <f>'SO 8588'!S70</f>
        <v>211.89</v>
      </c>
      <c r="F23" s="152">
        <f>'SO 8588'!V70</f>
        <v>18.600000000000001</v>
      </c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</row>
    <row r="24" spans="1:25">
      <c r="A24" s="1"/>
      <c r="B24" s="141"/>
      <c r="C24" s="141"/>
      <c r="D24" s="141"/>
      <c r="E24" s="140"/>
      <c r="F24" s="140"/>
    </row>
    <row r="25" spans="1:25">
      <c r="A25" s="1"/>
      <c r="B25" s="141"/>
      <c r="C25" s="141"/>
      <c r="D25" s="141"/>
      <c r="E25" s="140"/>
      <c r="F25" s="140"/>
    </row>
    <row r="26" spans="1:25">
      <c r="A26" s="1"/>
      <c r="B26" s="141"/>
      <c r="C26" s="141"/>
      <c r="D26" s="141"/>
      <c r="E26" s="140"/>
      <c r="F26" s="140"/>
    </row>
    <row r="27" spans="1:25">
      <c r="A27" s="1"/>
      <c r="B27" s="141"/>
      <c r="C27" s="141"/>
      <c r="D27" s="141"/>
      <c r="E27" s="140"/>
      <c r="F27" s="140"/>
    </row>
    <row r="28" spans="1:25">
      <c r="A28" s="1"/>
      <c r="B28" s="141"/>
      <c r="C28" s="141"/>
      <c r="D28" s="141"/>
      <c r="E28" s="140"/>
      <c r="F28" s="140"/>
    </row>
    <row r="29" spans="1:25">
      <c r="A29" s="1"/>
      <c r="B29" s="141"/>
      <c r="C29" s="141"/>
      <c r="D29" s="141"/>
      <c r="E29" s="140"/>
      <c r="F29" s="140"/>
    </row>
    <row r="30" spans="1:25">
      <c r="A30" s="1"/>
      <c r="B30" s="141"/>
      <c r="C30" s="141"/>
      <c r="D30" s="141"/>
      <c r="E30" s="140"/>
      <c r="F30" s="140"/>
    </row>
    <row r="31" spans="1:25">
      <c r="A31" s="1"/>
      <c r="B31" s="141"/>
      <c r="C31" s="141"/>
      <c r="D31" s="141"/>
      <c r="E31" s="140"/>
      <c r="F31" s="140"/>
    </row>
    <row r="32" spans="1:25">
      <c r="A32" s="1"/>
      <c r="B32" s="141"/>
      <c r="C32" s="141"/>
      <c r="D32" s="141"/>
      <c r="E32" s="140"/>
      <c r="F32" s="140"/>
    </row>
    <row r="33" spans="1:6">
      <c r="A33" s="1"/>
      <c r="B33" s="141"/>
      <c r="C33" s="141"/>
      <c r="D33" s="141"/>
      <c r="E33" s="140"/>
      <c r="F33" s="140"/>
    </row>
    <row r="34" spans="1:6">
      <c r="A34" s="1"/>
      <c r="B34" s="141"/>
      <c r="C34" s="141"/>
      <c r="D34" s="141"/>
      <c r="E34" s="140"/>
      <c r="F34" s="140"/>
    </row>
    <row r="35" spans="1:6">
      <c r="A35" s="1"/>
      <c r="B35" s="141"/>
      <c r="C35" s="141"/>
      <c r="D35" s="141"/>
      <c r="E35" s="140"/>
      <c r="F35" s="140"/>
    </row>
    <row r="36" spans="1:6">
      <c r="A36" s="1"/>
      <c r="B36" s="141"/>
      <c r="C36" s="141"/>
      <c r="D36" s="141"/>
      <c r="E36" s="140"/>
      <c r="F36" s="140"/>
    </row>
    <row r="37" spans="1:6">
      <c r="A37" s="1"/>
      <c r="B37" s="141"/>
      <c r="C37" s="141"/>
      <c r="D37" s="141"/>
      <c r="E37" s="140"/>
      <c r="F37" s="140"/>
    </row>
    <row r="38" spans="1:6">
      <c r="A38" s="1"/>
      <c r="B38" s="141"/>
      <c r="C38" s="141"/>
      <c r="D38" s="141"/>
      <c r="E38" s="140"/>
      <c r="F38" s="140"/>
    </row>
    <row r="39" spans="1:6">
      <c r="A39" s="1"/>
      <c r="B39" s="141"/>
      <c r="C39" s="141"/>
      <c r="D39" s="141"/>
      <c r="E39" s="140"/>
      <c r="F39" s="140"/>
    </row>
    <row r="40" spans="1:6">
      <c r="A40" s="1"/>
      <c r="B40" s="141"/>
      <c r="C40" s="141"/>
      <c r="D40" s="141"/>
      <c r="E40" s="140"/>
      <c r="F40" s="140"/>
    </row>
    <row r="41" spans="1:6">
      <c r="A41" s="1"/>
      <c r="B41" s="141"/>
      <c r="C41" s="141"/>
      <c r="D41" s="141"/>
      <c r="E41" s="140"/>
      <c r="F41" s="140"/>
    </row>
    <row r="42" spans="1:6">
      <c r="A42" s="1"/>
      <c r="B42" s="141"/>
      <c r="C42" s="141"/>
      <c r="D42" s="141"/>
      <c r="E42" s="140"/>
      <c r="F42" s="140"/>
    </row>
    <row r="43" spans="1:6">
      <c r="A43" s="1"/>
      <c r="B43" s="141"/>
      <c r="C43" s="141"/>
      <c r="D43" s="141"/>
      <c r="E43" s="140"/>
      <c r="F43" s="140"/>
    </row>
    <row r="44" spans="1:6">
      <c r="A44" s="1"/>
      <c r="B44" s="141"/>
      <c r="C44" s="141"/>
      <c r="D44" s="141"/>
      <c r="E44" s="140"/>
      <c r="F44" s="140"/>
    </row>
    <row r="45" spans="1:6">
      <c r="A45" s="1"/>
      <c r="B45" s="141"/>
      <c r="C45" s="141"/>
      <c r="D45" s="141"/>
      <c r="E45" s="140"/>
      <c r="F45" s="140"/>
    </row>
    <row r="46" spans="1:6">
      <c r="A46" s="1"/>
      <c r="B46" s="141"/>
      <c r="C46" s="141"/>
      <c r="D46" s="141"/>
      <c r="E46" s="140"/>
      <c r="F46" s="140"/>
    </row>
    <row r="47" spans="1:6">
      <c r="A47" s="1"/>
      <c r="B47" s="141"/>
      <c r="C47" s="141"/>
      <c r="D47" s="141"/>
      <c r="E47" s="140"/>
      <c r="F47" s="140"/>
    </row>
    <row r="48" spans="1:6">
      <c r="A48" s="1"/>
      <c r="B48" s="141"/>
      <c r="C48" s="141"/>
      <c r="D48" s="141"/>
      <c r="E48" s="140"/>
      <c r="F48" s="140"/>
    </row>
    <row r="49" spans="1:6">
      <c r="A49" s="1"/>
      <c r="B49" s="141"/>
      <c r="C49" s="141"/>
      <c r="D49" s="141"/>
      <c r="E49" s="140"/>
      <c r="F49" s="140"/>
    </row>
    <row r="50" spans="1:6">
      <c r="A50" s="1"/>
      <c r="B50" s="141"/>
      <c r="C50" s="141"/>
      <c r="D50" s="141"/>
      <c r="E50" s="140"/>
      <c r="F50" s="140"/>
    </row>
    <row r="51" spans="1:6">
      <c r="A51" s="1"/>
      <c r="B51" s="141"/>
      <c r="C51" s="141"/>
      <c r="D51" s="141"/>
      <c r="E51" s="140"/>
      <c r="F51" s="140"/>
    </row>
    <row r="52" spans="1:6">
      <c r="A52" s="1"/>
      <c r="B52" s="141"/>
      <c r="C52" s="141"/>
      <c r="D52" s="141"/>
      <c r="E52" s="140"/>
      <c r="F52" s="140"/>
    </row>
    <row r="53" spans="1:6">
      <c r="A53" s="1"/>
      <c r="B53" s="141"/>
      <c r="C53" s="141"/>
      <c r="D53" s="141"/>
      <c r="E53" s="140"/>
      <c r="F53" s="140"/>
    </row>
    <row r="54" spans="1:6">
      <c r="A54" s="1"/>
      <c r="B54" s="141"/>
      <c r="C54" s="141"/>
      <c r="D54" s="141"/>
      <c r="E54" s="140"/>
      <c r="F54" s="140"/>
    </row>
    <row r="55" spans="1:6">
      <c r="A55" s="1"/>
      <c r="B55" s="1"/>
      <c r="C55" s="1"/>
      <c r="D55" s="1"/>
      <c r="E55" s="1"/>
      <c r="F55" s="1"/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  <row r="62" spans="1:6">
      <c r="A62" s="1"/>
      <c r="B62" s="1"/>
      <c r="C62" s="1"/>
      <c r="D62" s="1"/>
      <c r="E62" s="1"/>
      <c r="F62" s="1"/>
    </row>
    <row r="63" spans="1:6">
      <c r="A63" s="1"/>
      <c r="B63" s="1"/>
      <c r="C63" s="1"/>
      <c r="D63" s="1"/>
      <c r="E63" s="1"/>
      <c r="F63" s="1"/>
    </row>
    <row r="64" spans="1:6">
      <c r="A64" s="1"/>
      <c r="B64" s="1"/>
      <c r="C64" s="1"/>
      <c r="D64" s="1"/>
      <c r="E64" s="1"/>
      <c r="F64" s="1"/>
    </row>
    <row r="65" spans="1:6">
      <c r="A65" s="1"/>
      <c r="B65" s="1"/>
      <c r="C65" s="1"/>
      <c r="D65" s="1"/>
      <c r="E65" s="1"/>
      <c r="F65" s="1"/>
    </row>
    <row r="66" spans="1:6">
      <c r="A66" s="1"/>
      <c r="B66" s="1"/>
      <c r="C66" s="1"/>
      <c r="D66" s="1"/>
      <c r="E66" s="1"/>
      <c r="F66" s="1"/>
    </row>
    <row r="67" spans="1:6">
      <c r="A67" s="1"/>
      <c r="B67" s="1"/>
      <c r="C67" s="1"/>
      <c r="D67" s="1"/>
      <c r="E67" s="1"/>
      <c r="F67" s="1"/>
    </row>
    <row r="68" spans="1:6">
      <c r="A68" s="1"/>
      <c r="B68" s="1"/>
      <c r="C68" s="1"/>
      <c r="D68" s="1"/>
      <c r="E68" s="1"/>
      <c r="F68" s="1"/>
    </row>
    <row r="69" spans="1:6">
      <c r="A69" s="1"/>
      <c r="B69" s="1"/>
      <c r="C69" s="1"/>
      <c r="D69" s="1"/>
      <c r="E69" s="1"/>
      <c r="F69" s="1"/>
    </row>
    <row r="70" spans="1:6">
      <c r="A70" s="1"/>
      <c r="B70" s="1"/>
      <c r="C70" s="1"/>
      <c r="D70" s="1"/>
      <c r="E70" s="1"/>
      <c r="F70" s="1"/>
    </row>
    <row r="71" spans="1:6">
      <c r="A71" s="1"/>
      <c r="B71" s="1"/>
      <c r="C71" s="1"/>
      <c r="D71" s="1"/>
      <c r="E71" s="1"/>
      <c r="F71" s="1"/>
    </row>
    <row r="72" spans="1:6">
      <c r="A72" s="1"/>
      <c r="B72" s="1"/>
      <c r="C72" s="1"/>
      <c r="D72" s="1"/>
      <c r="E72" s="1"/>
      <c r="F72" s="1"/>
    </row>
    <row r="73" spans="1:6">
      <c r="A73" s="1"/>
      <c r="B73" s="1"/>
      <c r="C73" s="1"/>
      <c r="D73" s="1"/>
      <c r="E73" s="1"/>
      <c r="F73" s="1"/>
    </row>
    <row r="74" spans="1:6">
      <c r="A74" s="1"/>
      <c r="B74" s="1"/>
      <c r="C74" s="1"/>
      <c r="D74" s="1"/>
      <c r="E74" s="1"/>
      <c r="F74" s="1"/>
    </row>
    <row r="75" spans="1:6">
      <c r="A75" s="1"/>
      <c r="B75" s="1"/>
      <c r="C75" s="1"/>
      <c r="D75" s="1"/>
      <c r="E75" s="1"/>
      <c r="F75" s="1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>
      <c r="A108" s="1"/>
      <c r="B108" s="1"/>
      <c r="C108" s="1"/>
      <c r="D108" s="1"/>
      <c r="E108" s="1"/>
      <c r="F108" s="1"/>
    </row>
    <row r="109" spans="1:6">
      <c r="A109" s="1"/>
      <c r="B109" s="1"/>
      <c r="C109" s="1"/>
      <c r="D109" s="1"/>
      <c r="E109" s="1"/>
      <c r="F109" s="1"/>
    </row>
    <row r="110" spans="1:6">
      <c r="A110" s="1"/>
      <c r="B110" s="1"/>
      <c r="C110" s="1"/>
      <c r="D110" s="1"/>
      <c r="E110" s="1"/>
      <c r="F110" s="1"/>
    </row>
    <row r="111" spans="1:6">
      <c r="A111" s="1"/>
      <c r="B111" s="1"/>
      <c r="C111" s="1"/>
      <c r="D111" s="1"/>
      <c r="E111" s="1"/>
      <c r="F111" s="1"/>
    </row>
    <row r="112" spans="1:6">
      <c r="A112" s="1"/>
      <c r="B112" s="1"/>
      <c r="C112" s="1"/>
      <c r="D112" s="1"/>
      <c r="E112" s="1"/>
      <c r="F112" s="1"/>
    </row>
    <row r="113" spans="1:6">
      <c r="A113" s="1"/>
      <c r="B113" s="1"/>
      <c r="C113" s="1"/>
      <c r="D113" s="1"/>
      <c r="E113" s="1"/>
      <c r="F113" s="1"/>
    </row>
    <row r="114" spans="1:6">
      <c r="A114" s="1"/>
      <c r="B114" s="1"/>
      <c r="C114" s="1"/>
      <c r="D114" s="1"/>
      <c r="E114" s="1"/>
      <c r="F114" s="1"/>
    </row>
    <row r="115" spans="1:6">
      <c r="A115" s="1"/>
      <c r="B115" s="1"/>
      <c r="C115" s="1"/>
      <c r="D115" s="1"/>
      <c r="E115" s="1"/>
      <c r="F115" s="1"/>
    </row>
    <row r="116" spans="1:6">
      <c r="A116" s="1"/>
      <c r="B116" s="1"/>
      <c r="C116" s="1"/>
      <c r="D116" s="1"/>
      <c r="E116" s="1"/>
      <c r="F116" s="1"/>
    </row>
    <row r="117" spans="1:6">
      <c r="A117" s="1"/>
      <c r="B117" s="1"/>
      <c r="C117" s="1"/>
      <c r="D117" s="1"/>
      <c r="E117" s="1"/>
      <c r="F117" s="1"/>
    </row>
    <row r="118" spans="1:6">
      <c r="A118" s="1"/>
      <c r="B118" s="1"/>
      <c r="C118" s="1"/>
      <c r="D118" s="1"/>
      <c r="E118" s="1"/>
      <c r="F118" s="1"/>
    </row>
    <row r="119" spans="1:6">
      <c r="A119" s="1"/>
      <c r="B119" s="1"/>
      <c r="C119" s="1"/>
      <c r="D119" s="1"/>
      <c r="E119" s="1"/>
      <c r="F119" s="1"/>
    </row>
    <row r="120" spans="1:6">
      <c r="A120" s="1"/>
      <c r="B120" s="1"/>
      <c r="C120" s="1"/>
      <c r="D120" s="1"/>
      <c r="E120" s="1"/>
      <c r="F120" s="1"/>
    </row>
    <row r="121" spans="1:6">
      <c r="A121" s="1"/>
      <c r="B121" s="1"/>
      <c r="C121" s="1"/>
      <c r="D121" s="1"/>
      <c r="E121" s="1"/>
      <c r="F121" s="1"/>
    </row>
    <row r="122" spans="1:6">
      <c r="A122" s="1"/>
      <c r="B122" s="1"/>
      <c r="C122" s="1"/>
      <c r="D122" s="1"/>
      <c r="E122" s="1"/>
      <c r="F122" s="1"/>
    </row>
    <row r="123" spans="1:6">
      <c r="A123" s="1"/>
      <c r="B123" s="1"/>
      <c r="C123" s="1"/>
      <c r="D123" s="1"/>
      <c r="E123" s="1"/>
      <c r="F123" s="1"/>
    </row>
    <row r="124" spans="1:6">
      <c r="A124" s="1"/>
      <c r="B124" s="1"/>
      <c r="C124" s="1"/>
      <c r="D124" s="1"/>
      <c r="E124" s="1"/>
      <c r="F124" s="1"/>
    </row>
    <row r="125" spans="1:6">
      <c r="A125" s="1"/>
      <c r="B125" s="1"/>
      <c r="C125" s="1"/>
      <c r="D125" s="1"/>
      <c r="E125" s="1"/>
      <c r="F125" s="1"/>
    </row>
    <row r="126" spans="1:6">
      <c r="A126" s="1"/>
      <c r="B126" s="1"/>
      <c r="C126" s="1"/>
      <c r="D126" s="1"/>
      <c r="E126" s="1"/>
      <c r="F126" s="1"/>
    </row>
    <row r="127" spans="1:6">
      <c r="A127" s="1"/>
      <c r="B127" s="1"/>
      <c r="C127" s="1"/>
      <c r="D127" s="1"/>
      <c r="E127" s="1"/>
      <c r="F127" s="1"/>
    </row>
    <row r="128" spans="1:6">
      <c r="A128" s="1"/>
      <c r="B128" s="1"/>
      <c r="C128" s="1"/>
      <c r="D128" s="1"/>
      <c r="E128" s="1"/>
      <c r="F128" s="1"/>
    </row>
    <row r="129" spans="1:6">
      <c r="A129" s="1"/>
      <c r="B129" s="1"/>
      <c r="C129" s="1"/>
      <c r="D129" s="1"/>
      <c r="E129" s="1"/>
      <c r="F129" s="1"/>
    </row>
    <row r="130" spans="1:6">
      <c r="A130" s="1"/>
      <c r="B130" s="1"/>
      <c r="C130" s="1"/>
      <c r="D130" s="1"/>
      <c r="E130" s="1"/>
      <c r="F130" s="1"/>
    </row>
    <row r="131" spans="1:6">
      <c r="A131" s="1"/>
      <c r="B131" s="1"/>
      <c r="C131" s="1"/>
      <c r="D131" s="1"/>
      <c r="E131" s="1"/>
      <c r="F131" s="1"/>
    </row>
    <row r="132" spans="1:6">
      <c r="A132" s="1"/>
      <c r="B132" s="1"/>
      <c r="C132" s="1"/>
      <c r="D132" s="1"/>
      <c r="E132" s="1"/>
      <c r="F132" s="1"/>
    </row>
    <row r="133" spans="1:6">
      <c r="A133" s="1"/>
      <c r="B133" s="1"/>
      <c r="C133" s="1"/>
      <c r="D133" s="1"/>
      <c r="E133" s="1"/>
      <c r="F133" s="1"/>
    </row>
    <row r="134" spans="1:6">
      <c r="A134" s="1"/>
      <c r="B134" s="1"/>
      <c r="C134" s="1"/>
      <c r="D134" s="1"/>
      <c r="E134" s="1"/>
      <c r="F134" s="1"/>
    </row>
    <row r="135" spans="1:6">
      <c r="A135" s="1"/>
      <c r="B135" s="1"/>
      <c r="C135" s="1"/>
      <c r="D135" s="1"/>
      <c r="E135" s="1"/>
      <c r="F135" s="1"/>
    </row>
    <row r="136" spans="1:6">
      <c r="A136" s="1"/>
      <c r="B136" s="1"/>
      <c r="C136" s="1"/>
      <c r="D136" s="1"/>
      <c r="E136" s="1"/>
      <c r="F136" s="1"/>
    </row>
    <row r="137" spans="1:6">
      <c r="A137" s="1"/>
      <c r="B137" s="1"/>
      <c r="C137" s="1"/>
      <c r="D137" s="1"/>
      <c r="E137" s="1"/>
      <c r="F137" s="1"/>
    </row>
    <row r="138" spans="1:6">
      <c r="A138" s="1"/>
      <c r="B138" s="1"/>
      <c r="C138" s="1"/>
      <c r="D138" s="1"/>
      <c r="E138" s="1"/>
      <c r="F138" s="1"/>
    </row>
    <row r="139" spans="1:6">
      <c r="A139" s="1"/>
      <c r="B139" s="1"/>
      <c r="C139" s="1"/>
      <c r="D139" s="1"/>
      <c r="E139" s="1"/>
      <c r="F139" s="1"/>
    </row>
    <row r="140" spans="1:6">
      <c r="A140" s="1"/>
      <c r="B140" s="1"/>
      <c r="C140" s="1"/>
      <c r="D140" s="1"/>
      <c r="E140" s="1"/>
      <c r="F140" s="1"/>
    </row>
    <row r="141" spans="1:6">
      <c r="A141" s="1"/>
      <c r="B141" s="1"/>
      <c r="C141" s="1"/>
      <c r="D141" s="1"/>
      <c r="E141" s="1"/>
      <c r="F141" s="1"/>
    </row>
    <row r="142" spans="1:6">
      <c r="A142" s="1"/>
      <c r="B142" s="1"/>
      <c r="C142" s="1"/>
      <c r="D142" s="1"/>
      <c r="E142" s="1"/>
      <c r="F142" s="1"/>
    </row>
    <row r="143" spans="1:6">
      <c r="A143" s="1"/>
      <c r="B143" s="1"/>
      <c r="C143" s="1"/>
      <c r="D143" s="1"/>
      <c r="E143" s="1"/>
      <c r="F143" s="1"/>
    </row>
    <row r="144" spans="1:6">
      <c r="A144" s="1"/>
      <c r="B144" s="1"/>
      <c r="C144" s="1"/>
      <c r="D144" s="1"/>
      <c r="E144" s="1"/>
      <c r="F144" s="1"/>
    </row>
    <row r="145" spans="1:6">
      <c r="A145" s="1"/>
      <c r="B145" s="1"/>
      <c r="C145" s="1"/>
      <c r="D145" s="1"/>
      <c r="E145" s="1"/>
      <c r="F145" s="1"/>
    </row>
    <row r="146" spans="1:6">
      <c r="A146" s="1"/>
      <c r="B146" s="1"/>
      <c r="C146" s="1"/>
      <c r="D146" s="1"/>
      <c r="E146" s="1"/>
      <c r="F146" s="1"/>
    </row>
    <row r="147" spans="1:6">
      <c r="A147" s="1"/>
      <c r="B147" s="1"/>
      <c r="C147" s="1"/>
      <c r="D147" s="1"/>
      <c r="E147" s="1"/>
      <c r="F147" s="1"/>
    </row>
    <row r="148" spans="1:6">
      <c r="A148" s="1"/>
      <c r="B148" s="1"/>
      <c r="C148" s="1"/>
      <c r="D148" s="1"/>
      <c r="E148" s="1"/>
      <c r="F148" s="1"/>
    </row>
    <row r="149" spans="1:6">
      <c r="A149" s="1"/>
      <c r="B149" s="1"/>
      <c r="C149" s="1"/>
      <c r="D149" s="1"/>
      <c r="E149" s="1"/>
      <c r="F149" s="1"/>
    </row>
    <row r="150" spans="1:6">
      <c r="A150" s="1"/>
      <c r="B150" s="1"/>
      <c r="C150" s="1"/>
      <c r="D150" s="1"/>
      <c r="E150" s="1"/>
      <c r="F150" s="1"/>
    </row>
    <row r="151" spans="1:6">
      <c r="A151" s="1"/>
      <c r="B151" s="1"/>
      <c r="C151" s="1"/>
      <c r="D151" s="1"/>
      <c r="E151" s="1"/>
      <c r="F151" s="1"/>
    </row>
    <row r="152" spans="1:6">
      <c r="A152" s="1"/>
      <c r="B152" s="1"/>
      <c r="C152" s="1"/>
      <c r="D152" s="1"/>
      <c r="E152" s="1"/>
      <c r="F152" s="1"/>
    </row>
    <row r="153" spans="1:6">
      <c r="A153" s="1"/>
      <c r="B153" s="1"/>
      <c r="C153" s="1"/>
      <c r="D153" s="1"/>
      <c r="E153" s="1"/>
      <c r="F153" s="1"/>
    </row>
    <row r="154" spans="1:6">
      <c r="A154" s="1"/>
      <c r="B154" s="1"/>
      <c r="C154" s="1"/>
      <c r="D154" s="1"/>
      <c r="E154" s="1"/>
      <c r="F154" s="1"/>
    </row>
    <row r="155" spans="1:6">
      <c r="A155" s="1"/>
      <c r="B155" s="1"/>
      <c r="C155" s="1"/>
      <c r="D155" s="1"/>
      <c r="E155" s="1"/>
      <c r="F155" s="1"/>
    </row>
    <row r="156" spans="1:6">
      <c r="A156" s="1"/>
      <c r="B156" s="1"/>
      <c r="C156" s="1"/>
      <c r="D156" s="1"/>
      <c r="E156" s="1"/>
      <c r="F156" s="1"/>
    </row>
    <row r="157" spans="1:6">
      <c r="A157" s="1"/>
      <c r="B157" s="1"/>
      <c r="C157" s="1"/>
      <c r="D157" s="1"/>
      <c r="E157" s="1"/>
      <c r="F157" s="1"/>
    </row>
    <row r="158" spans="1:6">
      <c r="A158" s="1"/>
      <c r="B158" s="1"/>
      <c r="C158" s="1"/>
      <c r="D158" s="1"/>
      <c r="E158" s="1"/>
      <c r="F158" s="1"/>
    </row>
    <row r="159" spans="1:6">
      <c r="A159" s="1"/>
      <c r="B159" s="1"/>
      <c r="C159" s="1"/>
      <c r="D159" s="1"/>
      <c r="E159" s="1"/>
      <c r="F159" s="1"/>
    </row>
    <row r="160" spans="1:6">
      <c r="A160" s="1"/>
      <c r="B160" s="1"/>
      <c r="C160" s="1"/>
      <c r="D160" s="1"/>
      <c r="E160" s="1"/>
      <c r="F160" s="1"/>
    </row>
    <row r="161" spans="1:6">
      <c r="A161" s="1"/>
      <c r="B161" s="1"/>
      <c r="C161" s="1"/>
      <c r="D161" s="1"/>
      <c r="E161" s="1"/>
      <c r="F161" s="1"/>
    </row>
    <row r="162" spans="1:6">
      <c r="A162" s="1"/>
      <c r="B162" s="1"/>
      <c r="C162" s="1"/>
      <c r="D162" s="1"/>
      <c r="E162" s="1"/>
      <c r="F162" s="1"/>
    </row>
    <row r="163" spans="1:6">
      <c r="A163" s="1"/>
      <c r="B163" s="1"/>
      <c r="C163" s="1"/>
      <c r="D163" s="1"/>
      <c r="E163" s="1"/>
      <c r="F163" s="1"/>
    </row>
    <row r="164" spans="1:6">
      <c r="A164" s="1"/>
      <c r="B164" s="1"/>
      <c r="C164" s="1"/>
      <c r="D164" s="1"/>
      <c r="E164" s="1"/>
      <c r="F164" s="1"/>
    </row>
    <row r="165" spans="1:6">
      <c r="A165" s="1"/>
      <c r="B165" s="1"/>
      <c r="C165" s="1"/>
      <c r="D165" s="1"/>
      <c r="E165" s="1"/>
      <c r="F165" s="1"/>
    </row>
    <row r="166" spans="1:6">
      <c r="A166" s="1"/>
      <c r="B166" s="1"/>
      <c r="C166" s="1"/>
      <c r="D166" s="1"/>
      <c r="E166" s="1"/>
      <c r="F166" s="1"/>
    </row>
    <row r="167" spans="1:6">
      <c r="A167" s="1"/>
      <c r="B167" s="1"/>
      <c r="C167" s="1"/>
      <c r="D167" s="1"/>
      <c r="E167" s="1"/>
      <c r="F167" s="1"/>
    </row>
    <row r="168" spans="1:6">
      <c r="A168" s="1"/>
      <c r="B168" s="1"/>
      <c r="C168" s="1"/>
      <c r="D168" s="1"/>
      <c r="E168" s="1"/>
      <c r="F168" s="1"/>
    </row>
    <row r="169" spans="1:6">
      <c r="A169" s="1"/>
      <c r="B169" s="1"/>
      <c r="C169" s="1"/>
      <c r="D169" s="1"/>
      <c r="E169" s="1"/>
      <c r="F169" s="1"/>
    </row>
    <row r="170" spans="1:6">
      <c r="A170" s="1"/>
      <c r="B170" s="1"/>
      <c r="C170" s="1"/>
      <c r="D170" s="1"/>
      <c r="E170" s="1"/>
      <c r="F170" s="1"/>
    </row>
    <row r="171" spans="1:6">
      <c r="A171" s="1"/>
      <c r="B171" s="1"/>
      <c r="C171" s="1"/>
      <c r="D171" s="1"/>
      <c r="E171" s="1"/>
      <c r="F171" s="1"/>
    </row>
    <row r="172" spans="1:6">
      <c r="A172" s="1"/>
      <c r="B172" s="1"/>
      <c r="C172" s="1"/>
      <c r="D172" s="1"/>
      <c r="E172" s="1"/>
      <c r="F172" s="1"/>
    </row>
    <row r="173" spans="1:6">
      <c r="A173" s="1"/>
      <c r="B173" s="1"/>
      <c r="C173" s="1"/>
      <c r="D173" s="1"/>
      <c r="E173" s="1"/>
      <c r="F173" s="1"/>
    </row>
    <row r="174" spans="1:6">
      <c r="A174" s="1"/>
      <c r="B174" s="1"/>
      <c r="C174" s="1"/>
      <c r="D174" s="1"/>
      <c r="E174" s="1"/>
      <c r="F174" s="1"/>
    </row>
    <row r="175" spans="1:6">
      <c r="A175" s="1"/>
      <c r="B175" s="1"/>
      <c r="C175" s="1"/>
      <c r="D175" s="1"/>
      <c r="E175" s="1"/>
      <c r="F175" s="1"/>
    </row>
    <row r="176" spans="1:6">
      <c r="A176" s="1"/>
      <c r="B176" s="1"/>
      <c r="C176" s="1"/>
      <c r="D176" s="1"/>
      <c r="E176" s="1"/>
      <c r="F176" s="1"/>
    </row>
    <row r="177" spans="1:6">
      <c r="A177" s="1"/>
      <c r="B177" s="1"/>
      <c r="C177" s="1"/>
      <c r="D177" s="1"/>
      <c r="E177" s="1"/>
      <c r="F177" s="1"/>
    </row>
    <row r="178" spans="1:6">
      <c r="A178" s="1"/>
      <c r="B178" s="1"/>
      <c r="C178" s="1"/>
      <c r="D178" s="1"/>
      <c r="E178" s="1"/>
      <c r="F178" s="1"/>
    </row>
    <row r="179" spans="1:6">
      <c r="A179" s="1"/>
      <c r="B179" s="1"/>
      <c r="C179" s="1"/>
      <c r="D179" s="1"/>
      <c r="E179" s="1"/>
      <c r="F179" s="1"/>
    </row>
    <row r="180" spans="1:6">
      <c r="A180" s="1"/>
      <c r="B180" s="1"/>
      <c r="C180" s="1"/>
      <c r="D180" s="1"/>
      <c r="E180" s="1"/>
      <c r="F180" s="1"/>
    </row>
    <row r="181" spans="1:6">
      <c r="A181" s="1"/>
      <c r="B181" s="1"/>
      <c r="C181" s="1"/>
      <c r="D181" s="1"/>
      <c r="E181" s="1"/>
      <c r="F181" s="1"/>
    </row>
    <row r="182" spans="1:6">
      <c r="A182" s="1"/>
      <c r="B182" s="1"/>
      <c r="C182" s="1"/>
      <c r="D182" s="1"/>
      <c r="E182" s="1"/>
      <c r="F182" s="1"/>
    </row>
    <row r="183" spans="1:6">
      <c r="A183" s="1"/>
      <c r="B183" s="1"/>
      <c r="C183" s="1"/>
      <c r="D183" s="1"/>
      <c r="E183" s="1"/>
      <c r="F183" s="1"/>
    </row>
    <row r="184" spans="1:6">
      <c r="A184" s="1"/>
      <c r="B184" s="1"/>
      <c r="C184" s="1"/>
      <c r="D184" s="1"/>
      <c r="E184" s="1"/>
      <c r="F184" s="1"/>
    </row>
    <row r="185" spans="1:6">
      <c r="A185" s="1"/>
      <c r="B185" s="1"/>
      <c r="C185" s="1"/>
      <c r="D185" s="1"/>
      <c r="E185" s="1"/>
      <c r="F185" s="1"/>
    </row>
    <row r="186" spans="1:6">
      <c r="A186" s="1"/>
      <c r="B186" s="1"/>
      <c r="C186" s="1"/>
      <c r="D186" s="1"/>
      <c r="E186" s="1"/>
      <c r="F186" s="1"/>
    </row>
    <row r="187" spans="1:6">
      <c r="A187" s="1"/>
      <c r="B187" s="1"/>
      <c r="C187" s="1"/>
      <c r="D187" s="1"/>
      <c r="E187" s="1"/>
      <c r="F187" s="1"/>
    </row>
    <row r="188" spans="1:6">
      <c r="A188" s="1"/>
      <c r="B188" s="1"/>
      <c r="C188" s="1"/>
      <c r="D188" s="1"/>
      <c r="E188" s="1"/>
      <c r="F188" s="1"/>
    </row>
    <row r="189" spans="1:6">
      <c r="A189" s="1"/>
      <c r="B189" s="1"/>
      <c r="C189" s="1"/>
      <c r="D189" s="1"/>
      <c r="E189" s="1"/>
      <c r="F189" s="1"/>
    </row>
    <row r="190" spans="1:6">
      <c r="A190" s="1"/>
      <c r="B190" s="1"/>
      <c r="C190" s="1"/>
      <c r="D190" s="1"/>
      <c r="E190" s="1"/>
      <c r="F190" s="1"/>
    </row>
    <row r="191" spans="1:6">
      <c r="A191" s="1"/>
      <c r="B191" s="1"/>
      <c r="C191" s="1"/>
      <c r="D191" s="1"/>
      <c r="E191" s="1"/>
      <c r="F191" s="1"/>
    </row>
    <row r="192" spans="1:6">
      <c r="A192" s="1"/>
      <c r="B192" s="1"/>
      <c r="C192" s="1"/>
      <c r="D192" s="1"/>
      <c r="E192" s="1"/>
      <c r="F192" s="1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1"/>
      <c r="D197" s="1"/>
      <c r="E197" s="1"/>
      <c r="F197" s="1"/>
    </row>
    <row r="198" spans="1:6">
      <c r="A198" s="1"/>
      <c r="B198" s="1"/>
      <c r="C198" s="1"/>
      <c r="D198" s="1"/>
      <c r="E198" s="1"/>
      <c r="F198" s="1"/>
    </row>
    <row r="199" spans="1:6">
      <c r="A199" s="1"/>
      <c r="B199" s="1"/>
      <c r="C199" s="1"/>
      <c r="D199" s="1"/>
      <c r="E199" s="1"/>
      <c r="F199" s="1"/>
    </row>
    <row r="200" spans="1:6">
      <c r="A200" s="1"/>
      <c r="B200" s="1"/>
      <c r="C200" s="1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>
      <c r="A203" s="1"/>
      <c r="B203" s="1"/>
      <c r="C203" s="1"/>
      <c r="D203" s="1"/>
      <c r="E203" s="1"/>
      <c r="F203" s="1"/>
    </row>
    <row r="204" spans="1:6">
      <c r="A204" s="1"/>
      <c r="B204" s="1"/>
      <c r="C204" s="1"/>
      <c r="D204" s="1"/>
      <c r="E204" s="1"/>
      <c r="F204" s="1"/>
    </row>
    <row r="205" spans="1:6">
      <c r="A205" s="1"/>
      <c r="B205" s="1"/>
      <c r="C205" s="1"/>
      <c r="D205" s="1"/>
      <c r="E205" s="1"/>
      <c r="F205" s="1"/>
    </row>
    <row r="206" spans="1:6">
      <c r="A206" s="1"/>
      <c r="B206" s="1"/>
      <c r="C206" s="1"/>
      <c r="D206" s="1"/>
      <c r="E206" s="1"/>
      <c r="F206" s="1"/>
    </row>
    <row r="207" spans="1:6">
      <c r="A207" s="1"/>
      <c r="B207" s="1"/>
      <c r="C207" s="1"/>
      <c r="D207" s="1"/>
      <c r="E207" s="1"/>
      <c r="F207" s="1"/>
    </row>
    <row r="208" spans="1:6">
      <c r="A208" s="1"/>
      <c r="B208" s="1"/>
      <c r="C208" s="1"/>
      <c r="D208" s="1"/>
      <c r="E208" s="1"/>
      <c r="F208" s="1"/>
    </row>
    <row r="209" spans="1:6">
      <c r="A209" s="1"/>
      <c r="B209" s="1"/>
      <c r="C209" s="1"/>
      <c r="D209" s="1"/>
      <c r="E209" s="1"/>
      <c r="F209" s="1"/>
    </row>
    <row r="210" spans="1:6">
      <c r="A210" s="1"/>
      <c r="B210" s="1"/>
      <c r="C210" s="1"/>
      <c r="D210" s="1"/>
      <c r="E210" s="1"/>
      <c r="F210" s="1"/>
    </row>
    <row r="211" spans="1:6">
      <c r="A211" s="1"/>
      <c r="B211" s="1"/>
      <c r="C211" s="1"/>
      <c r="D211" s="1"/>
      <c r="E211" s="1"/>
      <c r="F211" s="1"/>
    </row>
    <row r="212" spans="1:6">
      <c r="A212" s="1"/>
      <c r="B212" s="1"/>
      <c r="C212" s="1"/>
      <c r="D212" s="1"/>
      <c r="E212" s="1"/>
      <c r="F212" s="1"/>
    </row>
    <row r="213" spans="1:6">
      <c r="A213" s="1"/>
      <c r="B213" s="1"/>
      <c r="C213" s="1"/>
      <c r="D213" s="1"/>
      <c r="E213" s="1"/>
      <c r="F213" s="1"/>
    </row>
    <row r="214" spans="1:6">
      <c r="A214" s="1"/>
      <c r="B214" s="1"/>
      <c r="C214" s="1"/>
      <c r="D214" s="1"/>
      <c r="E214" s="1"/>
      <c r="F214" s="1"/>
    </row>
    <row r="215" spans="1:6">
      <c r="A215" s="1"/>
      <c r="B215" s="1"/>
      <c r="C215" s="1"/>
      <c r="D215" s="1"/>
      <c r="E215" s="1"/>
      <c r="F215" s="1"/>
    </row>
    <row r="216" spans="1:6">
      <c r="A216" s="1"/>
      <c r="B216" s="1"/>
      <c r="C216" s="1"/>
      <c r="D216" s="1"/>
      <c r="E216" s="1"/>
      <c r="F216" s="1"/>
    </row>
    <row r="217" spans="1:6">
      <c r="A217" s="1"/>
      <c r="B217" s="1"/>
      <c r="C217" s="1"/>
      <c r="D217" s="1"/>
      <c r="E217" s="1"/>
      <c r="F217" s="1"/>
    </row>
    <row r="218" spans="1:6">
      <c r="A218" s="1"/>
      <c r="B218" s="1"/>
      <c r="C218" s="1"/>
      <c r="D218" s="1"/>
      <c r="E218" s="1"/>
      <c r="F218" s="1"/>
    </row>
    <row r="219" spans="1:6">
      <c r="A219" s="1"/>
      <c r="B219" s="1"/>
      <c r="C219" s="1"/>
      <c r="D219" s="1"/>
      <c r="E219" s="1"/>
      <c r="F219" s="1"/>
    </row>
    <row r="220" spans="1:6">
      <c r="A220" s="1"/>
      <c r="B220" s="1"/>
      <c r="C220" s="1"/>
      <c r="D220" s="1"/>
      <c r="E220" s="1"/>
      <c r="F220" s="1"/>
    </row>
    <row r="221" spans="1:6">
      <c r="A221" s="1"/>
      <c r="B221" s="1"/>
      <c r="C221" s="1"/>
      <c r="D221" s="1"/>
      <c r="E221" s="1"/>
      <c r="F221" s="1"/>
    </row>
    <row r="222" spans="1:6">
      <c r="A222" s="1"/>
      <c r="B222" s="1"/>
      <c r="C222" s="1"/>
      <c r="D222" s="1"/>
      <c r="E222" s="1"/>
      <c r="F222" s="1"/>
    </row>
    <row r="223" spans="1:6">
      <c r="A223" s="1"/>
      <c r="B223" s="1"/>
      <c r="C223" s="1"/>
      <c r="D223" s="1"/>
      <c r="E223" s="1"/>
      <c r="F223" s="1"/>
    </row>
    <row r="224" spans="1:6">
      <c r="A224" s="1"/>
      <c r="B224" s="1"/>
      <c r="C224" s="1"/>
      <c r="D224" s="1"/>
      <c r="E224" s="1"/>
      <c r="F224" s="1"/>
    </row>
    <row r="225" spans="1:6">
      <c r="A225" s="1"/>
      <c r="B225" s="1"/>
      <c r="C225" s="1"/>
      <c r="D225" s="1"/>
      <c r="E225" s="1"/>
      <c r="F225" s="1"/>
    </row>
    <row r="226" spans="1:6">
      <c r="A226" s="1"/>
      <c r="B226" s="1"/>
      <c r="C226" s="1"/>
      <c r="D226" s="1"/>
      <c r="E226" s="1"/>
      <c r="F226" s="1"/>
    </row>
    <row r="227" spans="1:6">
      <c r="A227" s="1"/>
      <c r="B227" s="1"/>
      <c r="C227" s="1"/>
      <c r="D227" s="1"/>
      <c r="E227" s="1"/>
      <c r="F227" s="1"/>
    </row>
    <row r="228" spans="1:6">
      <c r="A228" s="1"/>
      <c r="B228" s="1"/>
      <c r="C228" s="1"/>
      <c r="D228" s="1"/>
      <c r="E228" s="1"/>
      <c r="F228" s="1"/>
    </row>
    <row r="229" spans="1:6">
      <c r="A229" s="1"/>
      <c r="B229" s="1"/>
      <c r="C229" s="1"/>
      <c r="D229" s="1"/>
      <c r="E229" s="1"/>
      <c r="F229" s="1"/>
    </row>
    <row r="230" spans="1:6">
      <c r="A230" s="1"/>
      <c r="B230" s="1"/>
      <c r="C230" s="1"/>
      <c r="D230" s="1"/>
      <c r="E230" s="1"/>
      <c r="F230" s="1"/>
    </row>
    <row r="231" spans="1:6">
      <c r="A231" s="1"/>
      <c r="B231" s="1"/>
      <c r="C231" s="1"/>
      <c r="D231" s="1"/>
      <c r="E231" s="1"/>
      <c r="F231" s="1"/>
    </row>
    <row r="232" spans="1:6">
      <c r="A232" s="1"/>
      <c r="B232" s="1"/>
      <c r="C232" s="1"/>
      <c r="D232" s="1"/>
      <c r="E232" s="1"/>
      <c r="F232" s="1"/>
    </row>
    <row r="233" spans="1:6">
      <c r="A233" s="1"/>
      <c r="B233" s="1"/>
      <c r="C233" s="1"/>
      <c r="D233" s="1"/>
      <c r="E233" s="1"/>
      <c r="F233" s="1"/>
    </row>
    <row r="234" spans="1:6">
      <c r="A234" s="1"/>
      <c r="B234" s="1"/>
      <c r="C234" s="1"/>
      <c r="D234" s="1"/>
      <c r="E234" s="1"/>
      <c r="F234" s="1"/>
    </row>
    <row r="235" spans="1:6">
      <c r="A235" s="1"/>
      <c r="B235" s="1"/>
      <c r="C235" s="1"/>
      <c r="D235" s="1"/>
      <c r="E235" s="1"/>
      <c r="F235" s="1"/>
    </row>
    <row r="236" spans="1:6">
      <c r="A236" s="1"/>
      <c r="B236" s="1"/>
      <c r="C236" s="1"/>
      <c r="D236" s="1"/>
      <c r="E236" s="1"/>
      <c r="F236" s="1"/>
    </row>
    <row r="237" spans="1:6">
      <c r="A237" s="1"/>
      <c r="B237" s="1"/>
      <c r="C237" s="1"/>
      <c r="D237" s="1"/>
      <c r="E237" s="1"/>
      <c r="F237" s="1"/>
    </row>
    <row r="238" spans="1:6">
      <c r="A238" s="1"/>
      <c r="B238" s="1"/>
      <c r="C238" s="1"/>
      <c r="D238" s="1"/>
      <c r="E238" s="1"/>
      <c r="F238" s="1"/>
    </row>
    <row r="239" spans="1:6">
      <c r="A239" s="1"/>
      <c r="B239" s="1"/>
      <c r="C239" s="1"/>
      <c r="D239" s="1"/>
      <c r="E239" s="1"/>
      <c r="F239" s="1"/>
    </row>
    <row r="240" spans="1:6">
      <c r="A240" s="1"/>
      <c r="B240" s="1"/>
      <c r="C240" s="1"/>
      <c r="D240" s="1"/>
      <c r="E240" s="1"/>
      <c r="F240" s="1"/>
    </row>
    <row r="241" spans="1:6">
      <c r="A241" s="1"/>
      <c r="B241" s="1"/>
      <c r="C241" s="1"/>
      <c r="D241" s="1"/>
      <c r="E241" s="1"/>
      <c r="F241" s="1"/>
    </row>
    <row r="242" spans="1:6">
      <c r="A242" s="1"/>
      <c r="B242" s="1"/>
      <c r="C242" s="1"/>
      <c r="D242" s="1"/>
      <c r="E242" s="1"/>
      <c r="F242" s="1"/>
    </row>
    <row r="243" spans="1:6">
      <c r="A243" s="1"/>
      <c r="B243" s="1"/>
      <c r="C243" s="1"/>
      <c r="D243" s="1"/>
      <c r="E243" s="1"/>
      <c r="F243" s="1"/>
    </row>
    <row r="244" spans="1:6">
      <c r="A244" s="1"/>
      <c r="B244" s="1"/>
      <c r="C244" s="1"/>
      <c r="D244" s="1"/>
      <c r="E244" s="1"/>
      <c r="F244" s="1"/>
    </row>
    <row r="245" spans="1:6">
      <c r="A245" s="1"/>
      <c r="B245" s="1"/>
      <c r="C245" s="1"/>
      <c r="D245" s="1"/>
      <c r="E245" s="1"/>
      <c r="F245" s="1"/>
    </row>
    <row r="246" spans="1:6">
      <c r="A246" s="1"/>
      <c r="B246" s="1"/>
      <c r="C246" s="1"/>
      <c r="D246" s="1"/>
      <c r="E246" s="1"/>
      <c r="F246" s="1"/>
    </row>
    <row r="247" spans="1:6">
      <c r="A247" s="1"/>
      <c r="B247" s="1"/>
      <c r="C247" s="1"/>
      <c r="D247" s="1"/>
      <c r="E247" s="1"/>
      <c r="F247" s="1"/>
    </row>
    <row r="248" spans="1:6">
      <c r="A248" s="1"/>
      <c r="B248" s="1"/>
      <c r="C248" s="1"/>
      <c r="D248" s="1"/>
      <c r="E248" s="1"/>
      <c r="F248" s="1"/>
    </row>
    <row r="249" spans="1:6">
      <c r="A249" s="1"/>
      <c r="B249" s="1"/>
      <c r="C249" s="1"/>
      <c r="D249" s="1"/>
      <c r="E249" s="1"/>
      <c r="F249" s="1"/>
    </row>
    <row r="250" spans="1:6">
      <c r="A250" s="1"/>
      <c r="B250" s="1"/>
      <c r="C250" s="1"/>
      <c r="D250" s="1"/>
      <c r="E250" s="1"/>
      <c r="F250" s="1"/>
    </row>
    <row r="251" spans="1:6">
      <c r="A251" s="1"/>
      <c r="B251" s="1"/>
      <c r="C251" s="1"/>
      <c r="D251" s="1"/>
      <c r="E251" s="1"/>
      <c r="F251" s="1"/>
    </row>
    <row r="252" spans="1:6">
      <c r="A252" s="1"/>
      <c r="B252" s="1"/>
      <c r="C252" s="1"/>
      <c r="D252" s="1"/>
      <c r="E252" s="1"/>
      <c r="F252" s="1"/>
    </row>
    <row r="253" spans="1:6">
      <c r="A253" s="1"/>
      <c r="B253" s="1"/>
      <c r="C253" s="1"/>
      <c r="D253" s="1"/>
      <c r="E253" s="1"/>
      <c r="F253" s="1"/>
    </row>
    <row r="254" spans="1:6">
      <c r="A254" s="1"/>
      <c r="B254" s="1"/>
      <c r="C254" s="1"/>
      <c r="D254" s="1"/>
      <c r="E254" s="1"/>
      <c r="F254" s="1"/>
    </row>
    <row r="255" spans="1:6">
      <c r="A255" s="1"/>
      <c r="B255" s="1"/>
      <c r="C255" s="1"/>
      <c r="D255" s="1"/>
      <c r="E255" s="1"/>
      <c r="F255" s="1"/>
    </row>
    <row r="256" spans="1:6">
      <c r="A256" s="1"/>
      <c r="B256" s="1"/>
      <c r="C256" s="1"/>
      <c r="D256" s="1"/>
      <c r="E256" s="1"/>
      <c r="F256" s="1"/>
    </row>
    <row r="257" spans="1:6">
      <c r="A257" s="1"/>
      <c r="B257" s="1"/>
      <c r="C257" s="1"/>
      <c r="D257" s="1"/>
      <c r="E257" s="1"/>
      <c r="F257" s="1"/>
    </row>
    <row r="258" spans="1:6">
      <c r="A258" s="1"/>
      <c r="B258" s="1"/>
      <c r="C258" s="1"/>
      <c r="D258" s="1"/>
      <c r="E258" s="1"/>
      <c r="F258" s="1"/>
    </row>
    <row r="259" spans="1:6">
      <c r="A259" s="1"/>
      <c r="B259" s="1"/>
      <c r="C259" s="1"/>
      <c r="D259" s="1"/>
      <c r="E259" s="1"/>
      <c r="F259" s="1"/>
    </row>
    <row r="260" spans="1:6">
      <c r="A260" s="1"/>
      <c r="B260" s="1"/>
      <c r="C260" s="1"/>
      <c r="D260" s="1"/>
      <c r="E260" s="1"/>
      <c r="F260" s="1"/>
    </row>
    <row r="261" spans="1:6">
      <c r="A261" s="1"/>
      <c r="B261" s="1"/>
      <c r="C261" s="1"/>
      <c r="D261" s="1"/>
      <c r="E261" s="1"/>
      <c r="F261" s="1"/>
    </row>
    <row r="262" spans="1:6">
      <c r="A262" s="1"/>
      <c r="B262" s="1"/>
      <c r="C262" s="1"/>
      <c r="D262" s="1"/>
      <c r="E262" s="1"/>
      <c r="F262" s="1"/>
    </row>
    <row r="263" spans="1:6">
      <c r="A263" s="1"/>
      <c r="B263" s="1"/>
      <c r="C263" s="1"/>
      <c r="D263" s="1"/>
      <c r="E263" s="1"/>
      <c r="F263" s="1"/>
    </row>
    <row r="264" spans="1:6">
      <c r="A264" s="1"/>
      <c r="B264" s="1"/>
      <c r="C264" s="1"/>
      <c r="D264" s="1"/>
      <c r="E264" s="1"/>
      <c r="F264" s="1"/>
    </row>
    <row r="265" spans="1:6">
      <c r="A265" s="1"/>
      <c r="B265" s="1"/>
      <c r="C265" s="1"/>
      <c r="D265" s="1"/>
      <c r="E265" s="1"/>
      <c r="F265" s="1"/>
    </row>
    <row r="266" spans="1:6">
      <c r="A266" s="1"/>
      <c r="B266" s="1"/>
      <c r="C266" s="1"/>
      <c r="D266" s="1"/>
      <c r="E266" s="1"/>
      <c r="F266" s="1"/>
    </row>
    <row r="267" spans="1:6">
      <c r="A267" s="1"/>
      <c r="B267" s="1"/>
      <c r="C267" s="1"/>
      <c r="D267" s="1"/>
      <c r="E267" s="1"/>
      <c r="F267" s="1"/>
    </row>
    <row r="268" spans="1:6">
      <c r="A268" s="1"/>
      <c r="B268" s="1"/>
      <c r="C268" s="1"/>
      <c r="D268" s="1"/>
      <c r="E268" s="1"/>
      <c r="F268" s="1"/>
    </row>
    <row r="269" spans="1:6">
      <c r="A269" s="1"/>
      <c r="B269" s="1"/>
      <c r="C269" s="1"/>
      <c r="D269" s="1"/>
      <c r="E269" s="1"/>
      <c r="F269" s="1"/>
    </row>
    <row r="270" spans="1:6">
      <c r="A270" s="1"/>
      <c r="B270" s="1"/>
      <c r="C270" s="1"/>
      <c r="D270" s="1"/>
      <c r="E270" s="1"/>
      <c r="F270" s="1"/>
    </row>
    <row r="271" spans="1:6">
      <c r="A271" s="1"/>
      <c r="B271" s="1"/>
      <c r="C271" s="1"/>
      <c r="D271" s="1"/>
      <c r="E271" s="1"/>
      <c r="F271" s="1"/>
    </row>
    <row r="272" spans="1:6">
      <c r="A272" s="1"/>
      <c r="B272" s="1"/>
      <c r="C272" s="1"/>
      <c r="D272" s="1"/>
      <c r="E272" s="1"/>
      <c r="F272" s="1"/>
    </row>
    <row r="273" spans="1:6">
      <c r="A273" s="1"/>
      <c r="B273" s="1"/>
      <c r="C273" s="1"/>
      <c r="D273" s="1"/>
      <c r="E273" s="1"/>
      <c r="F273" s="1"/>
    </row>
    <row r="274" spans="1:6">
      <c r="A274" s="1"/>
      <c r="B274" s="1"/>
      <c r="C274" s="1"/>
      <c r="D274" s="1"/>
      <c r="E274" s="1"/>
      <c r="F274" s="1"/>
    </row>
    <row r="275" spans="1:6">
      <c r="A275" s="1"/>
      <c r="B275" s="1"/>
      <c r="C275" s="1"/>
      <c r="D275" s="1"/>
      <c r="E275" s="1"/>
      <c r="F275" s="1"/>
    </row>
    <row r="276" spans="1:6">
      <c r="A276" s="1"/>
      <c r="B276" s="1"/>
      <c r="C276" s="1"/>
      <c r="D276" s="1"/>
      <c r="E276" s="1"/>
      <c r="F276" s="1"/>
    </row>
    <row r="277" spans="1:6">
      <c r="A277" s="1"/>
      <c r="B277" s="1"/>
      <c r="C277" s="1"/>
      <c r="D277" s="1"/>
      <c r="E277" s="1"/>
      <c r="F277" s="1"/>
    </row>
    <row r="278" spans="1:6">
      <c r="A278" s="1"/>
      <c r="B278" s="1"/>
      <c r="C278" s="1"/>
      <c r="D278" s="1"/>
      <c r="E278" s="1"/>
      <c r="F278" s="1"/>
    </row>
    <row r="279" spans="1:6">
      <c r="A279" s="1"/>
      <c r="B279" s="1"/>
      <c r="C279" s="1"/>
      <c r="D279" s="1"/>
      <c r="E279" s="1"/>
      <c r="F279" s="1"/>
    </row>
    <row r="280" spans="1:6">
      <c r="A280" s="1"/>
      <c r="B280" s="1"/>
      <c r="C280" s="1"/>
      <c r="D280" s="1"/>
      <c r="E280" s="1"/>
      <c r="F280" s="1"/>
    </row>
    <row r="281" spans="1:6">
      <c r="A281" s="1"/>
      <c r="B281" s="1"/>
      <c r="C281" s="1"/>
      <c r="D281" s="1"/>
      <c r="E281" s="1"/>
      <c r="F281" s="1"/>
    </row>
    <row r="282" spans="1:6">
      <c r="A282" s="1"/>
      <c r="B282" s="1"/>
      <c r="C282" s="1"/>
      <c r="D282" s="1"/>
      <c r="E282" s="1"/>
      <c r="F282" s="1"/>
    </row>
    <row r="283" spans="1:6">
      <c r="A283" s="1"/>
      <c r="B283" s="1"/>
      <c r="C283" s="1"/>
      <c r="D283" s="1"/>
      <c r="E283" s="1"/>
      <c r="F283" s="1"/>
    </row>
    <row r="284" spans="1:6">
      <c r="A284" s="1"/>
      <c r="B284" s="1"/>
      <c r="C284" s="1"/>
      <c r="D284" s="1"/>
      <c r="E284" s="1"/>
      <c r="F284" s="1"/>
    </row>
    <row r="285" spans="1:6">
      <c r="A285" s="1"/>
      <c r="B285" s="1"/>
      <c r="C285" s="1"/>
      <c r="D285" s="1"/>
      <c r="E285" s="1"/>
      <c r="F285" s="1"/>
    </row>
    <row r="286" spans="1:6">
      <c r="A286" s="1"/>
      <c r="B286" s="1"/>
      <c r="C286" s="1"/>
      <c r="D286" s="1"/>
      <c r="E286" s="1"/>
      <c r="F286" s="1"/>
    </row>
    <row r="287" spans="1:6">
      <c r="A287" s="1"/>
      <c r="B287" s="1"/>
      <c r="C287" s="1"/>
      <c r="D287" s="1"/>
      <c r="E287" s="1"/>
      <c r="F287" s="1"/>
    </row>
    <row r="288" spans="1:6">
      <c r="A288" s="1"/>
      <c r="B288" s="1"/>
      <c r="C288" s="1"/>
      <c r="D288" s="1"/>
      <c r="E288" s="1"/>
      <c r="F288" s="1"/>
    </row>
    <row r="289" spans="1:6">
      <c r="A289" s="1"/>
      <c r="B289" s="1"/>
      <c r="C289" s="1"/>
      <c r="D289" s="1"/>
      <c r="E289" s="1"/>
      <c r="F289" s="1"/>
    </row>
    <row r="290" spans="1:6">
      <c r="A290" s="1"/>
      <c r="B290" s="1"/>
      <c r="C290" s="1"/>
      <c r="D290" s="1"/>
      <c r="E290" s="1"/>
      <c r="F290" s="1"/>
    </row>
    <row r="291" spans="1:6">
      <c r="A291" s="1"/>
      <c r="B291" s="1"/>
      <c r="C291" s="1"/>
      <c r="D291" s="1"/>
      <c r="E291" s="1"/>
      <c r="F291" s="1"/>
    </row>
    <row r="292" spans="1:6">
      <c r="A292" s="1"/>
      <c r="B292" s="1"/>
      <c r="C292" s="1"/>
      <c r="D292" s="1"/>
      <c r="E292" s="1"/>
      <c r="F292" s="1"/>
    </row>
    <row r="293" spans="1:6">
      <c r="A293" s="1"/>
      <c r="B293" s="1"/>
      <c r="C293" s="1"/>
      <c r="D293" s="1"/>
      <c r="E293" s="1"/>
      <c r="F293" s="1"/>
    </row>
    <row r="294" spans="1:6">
      <c r="A294" s="1"/>
      <c r="B294" s="1"/>
      <c r="C294" s="1"/>
      <c r="D294" s="1"/>
      <c r="E294" s="1"/>
      <c r="F294" s="1"/>
    </row>
    <row r="295" spans="1:6">
      <c r="A295" s="1"/>
      <c r="B295" s="1"/>
      <c r="C295" s="1"/>
      <c r="D295" s="1"/>
      <c r="E295" s="1"/>
      <c r="F295" s="1"/>
    </row>
    <row r="296" spans="1:6">
      <c r="A296" s="1"/>
      <c r="B296" s="1"/>
      <c r="C296" s="1"/>
      <c r="D296" s="1"/>
      <c r="E296" s="1"/>
      <c r="F296" s="1"/>
    </row>
    <row r="297" spans="1:6">
      <c r="A297" s="1"/>
      <c r="B297" s="1"/>
      <c r="C297" s="1"/>
      <c r="D297" s="1"/>
      <c r="E297" s="1"/>
      <c r="F297" s="1"/>
    </row>
    <row r="298" spans="1:6">
      <c r="A298" s="1"/>
      <c r="B298" s="1"/>
      <c r="C298" s="1"/>
      <c r="D298" s="1"/>
      <c r="E298" s="1"/>
      <c r="F298" s="1"/>
    </row>
    <row r="299" spans="1:6">
      <c r="A299" s="1"/>
      <c r="B299" s="1"/>
      <c r="C299" s="1"/>
      <c r="D299" s="1"/>
      <c r="E299" s="1"/>
      <c r="F299" s="1"/>
    </row>
    <row r="300" spans="1:6">
      <c r="A300" s="1"/>
      <c r="B300" s="1"/>
      <c r="C300" s="1"/>
      <c r="D300" s="1"/>
      <c r="E300" s="1"/>
      <c r="F300" s="1"/>
    </row>
    <row r="301" spans="1:6">
      <c r="A301" s="1"/>
      <c r="B301" s="1"/>
      <c r="C301" s="1"/>
      <c r="D301" s="1"/>
      <c r="E301" s="1"/>
      <c r="F301" s="1"/>
    </row>
    <row r="302" spans="1:6">
      <c r="A302" s="1"/>
      <c r="B302" s="1"/>
      <c r="C302" s="1"/>
      <c r="D302" s="1"/>
      <c r="E302" s="1"/>
      <c r="F302" s="1"/>
    </row>
    <row r="303" spans="1:6">
      <c r="A303" s="1"/>
      <c r="B303" s="1"/>
      <c r="C303" s="1"/>
      <c r="D303" s="1"/>
      <c r="E303" s="1"/>
      <c r="F303" s="1"/>
    </row>
    <row r="304" spans="1:6">
      <c r="A304" s="1"/>
      <c r="B304" s="1"/>
      <c r="C304" s="1"/>
      <c r="D304" s="1"/>
      <c r="E304" s="1"/>
      <c r="F304" s="1"/>
    </row>
    <row r="305" spans="1:6">
      <c r="A305" s="1"/>
      <c r="B305" s="1"/>
      <c r="C305" s="1"/>
      <c r="D305" s="1"/>
      <c r="E305" s="1"/>
      <c r="F305" s="1"/>
    </row>
    <row r="306" spans="1:6">
      <c r="A306" s="1"/>
      <c r="B306" s="1"/>
      <c r="C306" s="1"/>
      <c r="D306" s="1"/>
      <c r="E306" s="1"/>
      <c r="F306" s="1"/>
    </row>
    <row r="307" spans="1:6">
      <c r="A307" s="1"/>
      <c r="B307" s="1"/>
      <c r="C307" s="1"/>
      <c r="D307" s="1"/>
      <c r="E307" s="1"/>
      <c r="F307" s="1"/>
    </row>
    <row r="308" spans="1:6">
      <c r="A308" s="1"/>
      <c r="B308" s="1"/>
      <c r="C308" s="1"/>
      <c r="D308" s="1"/>
      <c r="E308" s="1"/>
      <c r="F308" s="1"/>
    </row>
    <row r="309" spans="1:6">
      <c r="A309" s="1"/>
      <c r="B309" s="1"/>
      <c r="C309" s="1"/>
      <c r="D309" s="1"/>
      <c r="E309" s="1"/>
      <c r="F309" s="1"/>
    </row>
    <row r="310" spans="1:6">
      <c r="A310" s="1"/>
      <c r="B310" s="1"/>
      <c r="C310" s="1"/>
      <c r="D310" s="1"/>
      <c r="E310" s="1"/>
      <c r="F310" s="1"/>
    </row>
    <row r="311" spans="1:6">
      <c r="A311" s="1"/>
      <c r="B311" s="1"/>
      <c r="C311" s="1"/>
      <c r="D311" s="1"/>
      <c r="E311" s="1"/>
      <c r="F311" s="1"/>
    </row>
    <row r="312" spans="1:6">
      <c r="A312" s="1"/>
      <c r="B312" s="1"/>
      <c r="C312" s="1"/>
      <c r="D312" s="1"/>
      <c r="E312" s="1"/>
      <c r="F312" s="1"/>
    </row>
    <row r="313" spans="1:6">
      <c r="A313" s="1"/>
      <c r="B313" s="1"/>
      <c r="C313" s="1"/>
      <c r="D313" s="1"/>
      <c r="E313" s="1"/>
      <c r="F313" s="1"/>
    </row>
    <row r="314" spans="1:6">
      <c r="A314" s="1"/>
      <c r="B314" s="1"/>
      <c r="C314" s="1"/>
      <c r="D314" s="1"/>
      <c r="E314" s="1"/>
      <c r="F314" s="1"/>
    </row>
    <row r="315" spans="1:6">
      <c r="A315" s="1"/>
      <c r="B315" s="1"/>
      <c r="C315" s="1"/>
      <c r="D315" s="1"/>
      <c r="E315" s="1"/>
      <c r="F315" s="1"/>
    </row>
    <row r="316" spans="1:6">
      <c r="A316" s="1"/>
      <c r="B316" s="1"/>
      <c r="C316" s="1"/>
      <c r="D316" s="1"/>
      <c r="E316" s="1"/>
      <c r="F316" s="1"/>
    </row>
    <row r="317" spans="1:6">
      <c r="A317" s="1"/>
      <c r="B317" s="1"/>
      <c r="C317" s="1"/>
      <c r="D317" s="1"/>
      <c r="E317" s="1"/>
      <c r="F317" s="1"/>
    </row>
    <row r="318" spans="1:6">
      <c r="A318" s="1"/>
      <c r="B318" s="1"/>
      <c r="C318" s="1"/>
      <c r="D318" s="1"/>
      <c r="E318" s="1"/>
      <c r="F318" s="1"/>
    </row>
    <row r="319" spans="1:6">
      <c r="A319" s="1"/>
      <c r="B319" s="1"/>
      <c r="C319" s="1"/>
      <c r="D319" s="1"/>
      <c r="E319" s="1"/>
      <c r="F319" s="1"/>
    </row>
    <row r="320" spans="1:6">
      <c r="A320" s="1"/>
      <c r="B320" s="1"/>
      <c r="C320" s="1"/>
      <c r="D320" s="1"/>
      <c r="E320" s="1"/>
      <c r="F320" s="1"/>
    </row>
    <row r="321" spans="1:6">
      <c r="A321" s="1"/>
      <c r="B321" s="1"/>
      <c r="C321" s="1"/>
      <c r="D321" s="1"/>
      <c r="E321" s="1"/>
      <c r="F321" s="1"/>
    </row>
    <row r="322" spans="1:6">
      <c r="A322" s="1"/>
      <c r="B322" s="1"/>
      <c r="C322" s="1"/>
      <c r="D322" s="1"/>
      <c r="E322" s="1"/>
      <c r="F322" s="1"/>
    </row>
    <row r="323" spans="1:6">
      <c r="A323" s="1"/>
      <c r="B323" s="1"/>
      <c r="C323" s="1"/>
      <c r="D323" s="1"/>
      <c r="E323" s="1"/>
      <c r="F323" s="1"/>
    </row>
    <row r="324" spans="1:6">
      <c r="A324" s="1"/>
      <c r="B324" s="1"/>
      <c r="C324" s="1"/>
      <c r="D324" s="1"/>
      <c r="E324" s="1"/>
      <c r="F324" s="1"/>
    </row>
    <row r="325" spans="1:6">
      <c r="A325" s="1"/>
      <c r="B325" s="1"/>
      <c r="C325" s="1"/>
      <c r="D325" s="1"/>
      <c r="E325" s="1"/>
      <c r="F325" s="1"/>
    </row>
    <row r="326" spans="1:6">
      <c r="A326" s="1"/>
      <c r="B326" s="1"/>
      <c r="C326" s="1"/>
      <c r="D326" s="1"/>
      <c r="E326" s="1"/>
      <c r="F326" s="1"/>
    </row>
    <row r="327" spans="1:6">
      <c r="A327" s="1"/>
      <c r="B327" s="1"/>
      <c r="C327" s="1"/>
      <c r="D327" s="1"/>
      <c r="E327" s="1"/>
      <c r="F327" s="1"/>
    </row>
    <row r="328" spans="1:6">
      <c r="A328" s="1"/>
      <c r="B328" s="1"/>
      <c r="C328" s="1"/>
      <c r="D328" s="1"/>
      <c r="E328" s="1"/>
      <c r="F328" s="1"/>
    </row>
    <row r="329" spans="1:6">
      <c r="A329" s="1"/>
      <c r="B329" s="1"/>
      <c r="C329" s="1"/>
      <c r="D329" s="1"/>
      <c r="E329" s="1"/>
      <c r="F329" s="1"/>
    </row>
    <row r="330" spans="1:6">
      <c r="A330" s="1"/>
      <c r="B330" s="1"/>
      <c r="C330" s="1"/>
      <c r="D330" s="1"/>
      <c r="E330" s="1"/>
      <c r="F330" s="1"/>
    </row>
    <row r="331" spans="1:6">
      <c r="A331" s="1"/>
      <c r="B331" s="1"/>
      <c r="C331" s="1"/>
      <c r="D331" s="1"/>
      <c r="E331" s="1"/>
      <c r="F331" s="1"/>
    </row>
    <row r="332" spans="1:6">
      <c r="A332" s="1"/>
      <c r="B332" s="1"/>
      <c r="C332" s="1"/>
      <c r="D332" s="1"/>
      <c r="E332" s="1"/>
      <c r="F332" s="1"/>
    </row>
    <row r="333" spans="1:6">
      <c r="A333" s="1"/>
      <c r="B333" s="1"/>
      <c r="C333" s="1"/>
      <c r="D333" s="1"/>
      <c r="E333" s="1"/>
      <c r="F333" s="1"/>
    </row>
    <row r="334" spans="1:6">
      <c r="A334" s="1"/>
      <c r="B334" s="1"/>
      <c r="C334" s="1"/>
      <c r="D334" s="1"/>
      <c r="E334" s="1"/>
      <c r="F334" s="1"/>
    </row>
    <row r="335" spans="1:6">
      <c r="A335" s="1"/>
      <c r="B335" s="1"/>
      <c r="C335" s="1"/>
      <c r="D335" s="1"/>
      <c r="E335" s="1"/>
      <c r="F335" s="1"/>
    </row>
    <row r="336" spans="1:6">
      <c r="A336" s="1"/>
      <c r="B336" s="1"/>
      <c r="C336" s="1"/>
      <c r="D336" s="1"/>
      <c r="E336" s="1"/>
      <c r="F336" s="1"/>
    </row>
    <row r="337" spans="1:6">
      <c r="A337" s="1"/>
      <c r="B337" s="1"/>
      <c r="C337" s="1"/>
      <c r="D337" s="1"/>
      <c r="E337" s="1"/>
      <c r="F337" s="1"/>
    </row>
    <row r="338" spans="1:6">
      <c r="A338" s="1"/>
      <c r="B338" s="1"/>
      <c r="C338" s="1"/>
      <c r="D338" s="1"/>
      <c r="E338" s="1"/>
      <c r="F338" s="1"/>
    </row>
    <row r="339" spans="1:6">
      <c r="A339" s="1"/>
      <c r="B339" s="1"/>
      <c r="C339" s="1"/>
      <c r="D339" s="1"/>
      <c r="E339" s="1"/>
      <c r="F339" s="1"/>
    </row>
    <row r="340" spans="1:6">
      <c r="A340" s="1"/>
      <c r="B340" s="1"/>
      <c r="C340" s="1"/>
      <c r="D340" s="1"/>
      <c r="E340" s="1"/>
      <c r="F340" s="1"/>
    </row>
    <row r="341" spans="1:6">
      <c r="A341" s="1"/>
      <c r="B341" s="1"/>
      <c r="C341" s="1"/>
      <c r="D341" s="1"/>
      <c r="E341" s="1"/>
      <c r="F341" s="1"/>
    </row>
    <row r="342" spans="1:6">
      <c r="A342" s="1"/>
      <c r="B342" s="1"/>
      <c r="C342" s="1"/>
      <c r="D342" s="1"/>
      <c r="E342" s="1"/>
      <c r="F342" s="1"/>
    </row>
    <row r="343" spans="1:6">
      <c r="A343" s="1"/>
      <c r="B343" s="1"/>
      <c r="C343" s="1"/>
      <c r="D343" s="1"/>
      <c r="E343" s="1"/>
      <c r="F343" s="1"/>
    </row>
    <row r="344" spans="1:6">
      <c r="A344" s="1"/>
      <c r="B344" s="1"/>
      <c r="C344" s="1"/>
      <c r="D344" s="1"/>
      <c r="E344" s="1"/>
      <c r="F344" s="1"/>
    </row>
    <row r="345" spans="1:6">
      <c r="A345" s="1"/>
      <c r="B345" s="1"/>
      <c r="C345" s="1"/>
      <c r="D345" s="1"/>
      <c r="E345" s="1"/>
      <c r="F345" s="1"/>
    </row>
    <row r="346" spans="1:6">
      <c r="A346" s="1"/>
      <c r="B346" s="1"/>
      <c r="C346" s="1"/>
      <c r="D346" s="1"/>
      <c r="E346" s="1"/>
      <c r="F346" s="1"/>
    </row>
    <row r="347" spans="1:6">
      <c r="A347" s="1"/>
      <c r="B347" s="1"/>
      <c r="C347" s="1"/>
      <c r="D347" s="1"/>
      <c r="E347" s="1"/>
      <c r="F347" s="1"/>
    </row>
    <row r="348" spans="1:6">
      <c r="A348" s="1"/>
      <c r="B348" s="1"/>
      <c r="C348" s="1"/>
      <c r="D348" s="1"/>
      <c r="E348" s="1"/>
      <c r="F348" s="1"/>
    </row>
    <row r="349" spans="1:6">
      <c r="A349" s="1"/>
      <c r="B349" s="1"/>
      <c r="C349" s="1"/>
      <c r="D349" s="1"/>
      <c r="E349" s="1"/>
      <c r="F349" s="1"/>
    </row>
    <row r="350" spans="1:6">
      <c r="A350" s="1"/>
      <c r="B350" s="1"/>
      <c r="C350" s="1"/>
      <c r="D350" s="1"/>
      <c r="E350" s="1"/>
      <c r="F350" s="1"/>
    </row>
    <row r="351" spans="1:6">
      <c r="A351" s="1"/>
      <c r="B351" s="1"/>
      <c r="C351" s="1"/>
      <c r="D351" s="1"/>
      <c r="E351" s="1"/>
      <c r="F351" s="1"/>
    </row>
    <row r="352" spans="1:6">
      <c r="A352" s="1"/>
      <c r="B352" s="1"/>
      <c r="C352" s="1"/>
      <c r="D352" s="1"/>
      <c r="E352" s="1"/>
      <c r="F352" s="1"/>
    </row>
    <row r="353" spans="1:6">
      <c r="A353" s="1"/>
      <c r="B353" s="1"/>
      <c r="C353" s="1"/>
      <c r="D353" s="1"/>
      <c r="E353" s="1"/>
      <c r="F353" s="1"/>
    </row>
    <row r="354" spans="1:6">
      <c r="A354" s="1"/>
      <c r="B354" s="1"/>
      <c r="C354" s="1"/>
      <c r="D354" s="1"/>
      <c r="E354" s="1"/>
      <c r="F354" s="1"/>
    </row>
    <row r="355" spans="1:6">
      <c r="A355" s="1"/>
      <c r="B355" s="1"/>
      <c r="C355" s="1"/>
      <c r="D355" s="1"/>
      <c r="E355" s="1"/>
      <c r="F355" s="1"/>
    </row>
    <row r="356" spans="1:6">
      <c r="A356" s="1"/>
      <c r="B356" s="1"/>
      <c r="C356" s="1"/>
      <c r="D356" s="1"/>
      <c r="E356" s="1"/>
      <c r="F356" s="1"/>
    </row>
    <row r="357" spans="1:6">
      <c r="A357" s="1"/>
      <c r="B357" s="1"/>
      <c r="C357" s="1"/>
      <c r="D357" s="1"/>
      <c r="E357" s="1"/>
      <c r="F357" s="1"/>
    </row>
    <row r="358" spans="1:6">
      <c r="A358" s="1"/>
      <c r="B358" s="1"/>
      <c r="C358" s="1"/>
      <c r="D358" s="1"/>
      <c r="E358" s="1"/>
      <c r="F358" s="1"/>
    </row>
    <row r="359" spans="1:6">
      <c r="A359" s="1"/>
      <c r="B359" s="1"/>
      <c r="C359" s="1"/>
      <c r="D359" s="1"/>
      <c r="E359" s="1"/>
      <c r="F359" s="1"/>
    </row>
    <row r="360" spans="1:6">
      <c r="A360" s="1"/>
      <c r="B360" s="1"/>
      <c r="C360" s="1"/>
      <c r="D360" s="1"/>
      <c r="E360" s="1"/>
      <c r="F360" s="1"/>
    </row>
    <row r="361" spans="1:6">
      <c r="A361" s="1"/>
      <c r="B361" s="1"/>
      <c r="C361" s="1"/>
      <c r="D361" s="1"/>
      <c r="E361" s="1"/>
      <c r="F361" s="1"/>
    </row>
    <row r="362" spans="1:6">
      <c r="A362" s="1"/>
      <c r="B362" s="1"/>
      <c r="C362" s="1"/>
      <c r="D362" s="1"/>
      <c r="E362" s="1"/>
      <c r="F362" s="1"/>
    </row>
    <row r="363" spans="1:6">
      <c r="A363" s="1"/>
      <c r="B363" s="1"/>
      <c r="C363" s="1"/>
      <c r="D363" s="1"/>
      <c r="E363" s="1"/>
      <c r="F363" s="1"/>
    </row>
    <row r="364" spans="1:6">
      <c r="A364" s="1"/>
      <c r="B364" s="1"/>
      <c r="C364" s="1"/>
      <c r="D364" s="1"/>
      <c r="E364" s="1"/>
      <c r="F364" s="1"/>
    </row>
    <row r="365" spans="1:6">
      <c r="A365" s="1"/>
      <c r="B365" s="1"/>
      <c r="C365" s="1"/>
      <c r="D365" s="1"/>
      <c r="E365" s="1"/>
      <c r="F365" s="1"/>
    </row>
    <row r="366" spans="1:6">
      <c r="A366" s="1"/>
      <c r="B366" s="1"/>
      <c r="C366" s="1"/>
      <c r="D366" s="1"/>
      <c r="E366" s="1"/>
      <c r="F366" s="1"/>
    </row>
    <row r="367" spans="1:6">
      <c r="A367" s="1"/>
      <c r="B367" s="1"/>
      <c r="C367" s="1"/>
      <c r="D367" s="1"/>
      <c r="E367" s="1"/>
      <c r="F367" s="1"/>
    </row>
    <row r="368" spans="1:6">
      <c r="A368" s="1"/>
      <c r="B368" s="1"/>
      <c r="C368" s="1"/>
      <c r="D368" s="1"/>
      <c r="E368" s="1"/>
      <c r="F368" s="1"/>
    </row>
    <row r="369" spans="1:6">
      <c r="A369" s="1"/>
      <c r="B369" s="1"/>
      <c r="C369" s="1"/>
      <c r="D369" s="1"/>
      <c r="E369" s="1"/>
      <c r="F369" s="1"/>
    </row>
    <row r="370" spans="1:6">
      <c r="A370" s="1"/>
      <c r="B370" s="1"/>
      <c r="C370" s="1"/>
      <c r="D370" s="1"/>
      <c r="E370" s="1"/>
      <c r="F370" s="1"/>
    </row>
    <row r="371" spans="1:6">
      <c r="A371" s="1"/>
      <c r="B371" s="1"/>
      <c r="C371" s="1"/>
      <c r="D371" s="1"/>
      <c r="E371" s="1"/>
      <c r="F371" s="1"/>
    </row>
    <row r="372" spans="1:6">
      <c r="A372" s="1"/>
      <c r="B372" s="1"/>
      <c r="C372" s="1"/>
      <c r="D372" s="1"/>
      <c r="E372" s="1"/>
      <c r="F372" s="1"/>
    </row>
    <row r="373" spans="1:6">
      <c r="A373" s="1"/>
      <c r="B373" s="1"/>
      <c r="C373" s="1"/>
      <c r="D373" s="1"/>
      <c r="E373" s="1"/>
      <c r="F373" s="1"/>
    </row>
    <row r="374" spans="1:6">
      <c r="A374" s="1"/>
      <c r="B374" s="1"/>
      <c r="C374" s="1"/>
      <c r="D374" s="1"/>
      <c r="E374" s="1"/>
      <c r="F374" s="1"/>
    </row>
    <row r="375" spans="1:6">
      <c r="A375" s="1"/>
      <c r="B375" s="1"/>
      <c r="C375" s="1"/>
      <c r="D375" s="1"/>
      <c r="E375" s="1"/>
      <c r="F375" s="1"/>
    </row>
    <row r="376" spans="1:6">
      <c r="A376" s="1"/>
      <c r="B376" s="1"/>
      <c r="C376" s="1"/>
      <c r="D376" s="1"/>
      <c r="E376" s="1"/>
      <c r="F376" s="1"/>
    </row>
    <row r="377" spans="1:6">
      <c r="A377" s="1"/>
      <c r="B377" s="1"/>
      <c r="C377" s="1"/>
      <c r="D377" s="1"/>
      <c r="E377" s="1"/>
      <c r="F377" s="1"/>
    </row>
    <row r="378" spans="1:6">
      <c r="A378" s="1"/>
      <c r="B378" s="1"/>
      <c r="C378" s="1"/>
      <c r="D378" s="1"/>
      <c r="E378" s="1"/>
      <c r="F378" s="1"/>
    </row>
    <row r="379" spans="1:6">
      <c r="A379" s="1"/>
      <c r="B379" s="1"/>
      <c r="C379" s="1"/>
      <c r="D379" s="1"/>
      <c r="E379" s="1"/>
      <c r="F379" s="1"/>
    </row>
    <row r="380" spans="1:6">
      <c r="A380" s="1"/>
      <c r="B380" s="1"/>
      <c r="C380" s="1"/>
      <c r="D380" s="1"/>
      <c r="E380" s="1"/>
      <c r="F380" s="1"/>
    </row>
    <row r="381" spans="1:6">
      <c r="A381" s="1"/>
      <c r="B381" s="1"/>
      <c r="C381" s="1"/>
      <c r="D381" s="1"/>
      <c r="E381" s="1"/>
      <c r="F381" s="1"/>
    </row>
    <row r="382" spans="1:6">
      <c r="A382" s="1"/>
      <c r="B382" s="1"/>
      <c r="C382" s="1"/>
      <c r="D382" s="1"/>
      <c r="E382" s="1"/>
      <c r="F382" s="1"/>
    </row>
    <row r="383" spans="1:6">
      <c r="A383" s="1"/>
      <c r="B383" s="1"/>
      <c r="C383" s="1"/>
      <c r="D383" s="1"/>
      <c r="E383" s="1"/>
      <c r="F383" s="1"/>
    </row>
    <row r="384" spans="1:6">
      <c r="A384" s="1"/>
      <c r="B384" s="1"/>
      <c r="C384" s="1"/>
      <c r="D384" s="1"/>
      <c r="E384" s="1"/>
      <c r="F384" s="1"/>
    </row>
    <row r="385" spans="1:6">
      <c r="A385" s="1"/>
      <c r="B385" s="1"/>
      <c r="C385" s="1"/>
      <c r="D385" s="1"/>
      <c r="E385" s="1"/>
      <c r="F385" s="1"/>
    </row>
    <row r="386" spans="1:6">
      <c r="A386" s="1"/>
      <c r="B386" s="1"/>
      <c r="C386" s="1"/>
      <c r="D386" s="1"/>
      <c r="E386" s="1"/>
      <c r="F386" s="1"/>
    </row>
    <row r="387" spans="1:6">
      <c r="A387" s="1"/>
      <c r="B387" s="1"/>
      <c r="C387" s="1"/>
      <c r="D387" s="1"/>
      <c r="E387" s="1"/>
      <c r="F387" s="1"/>
    </row>
    <row r="388" spans="1:6">
      <c r="A388" s="1"/>
      <c r="B388" s="1"/>
      <c r="C388" s="1"/>
      <c r="D388" s="1"/>
      <c r="E388" s="1"/>
      <c r="F388" s="1"/>
    </row>
    <row r="389" spans="1:6">
      <c r="A389" s="1"/>
      <c r="B389" s="1"/>
      <c r="C389" s="1"/>
      <c r="D389" s="1"/>
      <c r="E389" s="1"/>
      <c r="F389" s="1"/>
    </row>
    <row r="390" spans="1:6">
      <c r="A390" s="1"/>
      <c r="B390" s="1"/>
      <c r="C390" s="1"/>
      <c r="D390" s="1"/>
      <c r="E390" s="1"/>
      <c r="F390" s="1"/>
    </row>
    <row r="391" spans="1:6">
      <c r="A391" s="1"/>
      <c r="B391" s="1"/>
      <c r="C391" s="1"/>
      <c r="D391" s="1"/>
      <c r="E391" s="1"/>
      <c r="F391" s="1"/>
    </row>
    <row r="392" spans="1:6">
      <c r="A392" s="1"/>
      <c r="B392" s="1"/>
      <c r="C392" s="1"/>
      <c r="D392" s="1"/>
      <c r="E392" s="1"/>
      <c r="F392" s="1"/>
    </row>
    <row r="393" spans="1:6">
      <c r="A393" s="1"/>
      <c r="B393" s="1"/>
      <c r="C393" s="1"/>
      <c r="D393" s="1"/>
      <c r="E393" s="1"/>
      <c r="F393" s="1"/>
    </row>
    <row r="394" spans="1:6">
      <c r="A394" s="1"/>
      <c r="B394" s="1"/>
      <c r="C394" s="1"/>
      <c r="D394" s="1"/>
      <c r="E394" s="1"/>
      <c r="F394" s="1"/>
    </row>
    <row r="395" spans="1:6">
      <c r="A395" s="1"/>
      <c r="B395" s="1"/>
      <c r="C395" s="1"/>
      <c r="D395" s="1"/>
      <c r="E395" s="1"/>
      <c r="F395" s="1"/>
    </row>
    <row r="396" spans="1:6">
      <c r="A396" s="1"/>
      <c r="B396" s="1"/>
      <c r="C396" s="1"/>
      <c r="D396" s="1"/>
      <c r="E396" s="1"/>
      <c r="F396" s="1"/>
    </row>
    <row r="397" spans="1:6">
      <c r="A397" s="1"/>
      <c r="B397" s="1"/>
      <c r="C397" s="1"/>
      <c r="D397" s="1"/>
      <c r="E397" s="1"/>
      <c r="F397" s="1"/>
    </row>
    <row r="398" spans="1:6">
      <c r="A398" s="1"/>
      <c r="B398" s="1"/>
      <c r="C398" s="1"/>
      <c r="D398" s="1"/>
      <c r="E398" s="1"/>
      <c r="F398" s="1"/>
    </row>
    <row r="399" spans="1:6">
      <c r="A399" s="1"/>
      <c r="B399" s="1"/>
      <c r="C399" s="1"/>
      <c r="D399" s="1"/>
      <c r="E399" s="1"/>
      <c r="F399" s="1"/>
    </row>
    <row r="400" spans="1:6">
      <c r="A400" s="1"/>
      <c r="B400" s="1"/>
      <c r="C400" s="1"/>
      <c r="D400" s="1"/>
      <c r="E400" s="1"/>
      <c r="F400" s="1"/>
    </row>
    <row r="401" spans="1:6">
      <c r="A401" s="1"/>
      <c r="B401" s="1"/>
      <c r="C401" s="1"/>
      <c r="D401" s="1"/>
      <c r="E401" s="1"/>
      <c r="F401" s="1"/>
    </row>
    <row r="402" spans="1:6">
      <c r="A402" s="1"/>
      <c r="B402" s="1"/>
      <c r="C402" s="1"/>
      <c r="D402" s="1"/>
      <c r="E402" s="1"/>
      <c r="F402" s="1"/>
    </row>
    <row r="403" spans="1:6">
      <c r="A403" s="1"/>
      <c r="B403" s="1"/>
      <c r="C403" s="1"/>
      <c r="D403" s="1"/>
      <c r="E403" s="1"/>
      <c r="F403" s="1"/>
    </row>
    <row r="404" spans="1:6">
      <c r="A404" s="1"/>
      <c r="B404" s="1"/>
      <c r="C404" s="1"/>
      <c r="D404" s="1"/>
      <c r="E404" s="1"/>
      <c r="F404" s="1"/>
    </row>
    <row r="405" spans="1:6">
      <c r="A405" s="1"/>
      <c r="B405" s="1"/>
      <c r="C405" s="1"/>
      <c r="D405" s="1"/>
      <c r="E405" s="1"/>
      <c r="F405" s="1"/>
    </row>
    <row r="406" spans="1:6">
      <c r="A406" s="1"/>
      <c r="B406" s="1"/>
      <c r="C406" s="1"/>
      <c r="D406" s="1"/>
      <c r="E406" s="1"/>
      <c r="F406" s="1"/>
    </row>
    <row r="407" spans="1:6">
      <c r="A407" s="1"/>
      <c r="B407" s="1"/>
      <c r="C407" s="1"/>
      <c r="D407" s="1"/>
      <c r="E407" s="1"/>
      <c r="F407" s="1"/>
    </row>
    <row r="408" spans="1:6">
      <c r="A408" s="1"/>
      <c r="B408" s="1"/>
      <c r="C408" s="1"/>
      <c r="D408" s="1"/>
      <c r="E408" s="1"/>
      <c r="F408" s="1"/>
    </row>
    <row r="409" spans="1:6">
      <c r="A409" s="1"/>
      <c r="B409" s="1"/>
      <c r="C409" s="1"/>
      <c r="D409" s="1"/>
      <c r="E409" s="1"/>
      <c r="F409" s="1"/>
    </row>
    <row r="410" spans="1:6">
      <c r="A410" s="1"/>
      <c r="B410" s="1"/>
      <c r="C410" s="1"/>
      <c r="D410" s="1"/>
      <c r="E410" s="1"/>
      <c r="F410" s="1"/>
    </row>
    <row r="411" spans="1:6">
      <c r="A411" s="1"/>
      <c r="B411" s="1"/>
      <c r="C411" s="1"/>
      <c r="D411" s="1"/>
      <c r="E411" s="1"/>
      <c r="F411" s="1"/>
    </row>
    <row r="412" spans="1:6">
      <c r="A412" s="1"/>
      <c r="B412" s="1"/>
      <c r="C412" s="1"/>
      <c r="D412" s="1"/>
      <c r="E412" s="1"/>
      <c r="F412" s="1"/>
    </row>
    <row r="413" spans="1:6">
      <c r="A413" s="1"/>
      <c r="B413" s="1"/>
      <c r="C413" s="1"/>
      <c r="D413" s="1"/>
      <c r="E413" s="1"/>
      <c r="F413" s="1"/>
    </row>
    <row r="414" spans="1:6">
      <c r="A414" s="1"/>
      <c r="B414" s="1"/>
      <c r="C414" s="1"/>
      <c r="D414" s="1"/>
      <c r="E414" s="1"/>
      <c r="F414" s="1"/>
    </row>
    <row r="415" spans="1:6">
      <c r="A415" s="1"/>
      <c r="B415" s="1"/>
      <c r="C415" s="1"/>
      <c r="D415" s="1"/>
      <c r="E415" s="1"/>
      <c r="F415" s="1"/>
    </row>
    <row r="416" spans="1:6">
      <c r="A416" s="1"/>
      <c r="B416" s="1"/>
      <c r="C416" s="1"/>
      <c r="D416" s="1"/>
      <c r="E416" s="1"/>
      <c r="F416" s="1"/>
    </row>
    <row r="417" spans="1:6">
      <c r="A417" s="1"/>
      <c r="B417" s="1"/>
      <c r="C417" s="1"/>
      <c r="D417" s="1"/>
      <c r="E417" s="1"/>
      <c r="F417" s="1"/>
    </row>
    <row r="418" spans="1:6">
      <c r="A418" s="1"/>
      <c r="B418" s="1"/>
      <c r="C418" s="1"/>
      <c r="D418" s="1"/>
      <c r="E418" s="1"/>
      <c r="F418" s="1"/>
    </row>
    <row r="419" spans="1:6">
      <c r="A419" s="1"/>
      <c r="B419" s="1"/>
      <c r="C419" s="1"/>
      <c r="D419" s="1"/>
      <c r="E419" s="1"/>
      <c r="F419" s="1"/>
    </row>
    <row r="420" spans="1:6">
      <c r="A420" s="1"/>
      <c r="B420" s="1"/>
      <c r="C420" s="1"/>
      <c r="D420" s="1"/>
      <c r="E420" s="1"/>
      <c r="F420" s="1"/>
    </row>
    <row r="421" spans="1:6">
      <c r="A421" s="1"/>
      <c r="B421" s="1"/>
      <c r="C421" s="1"/>
      <c r="D421" s="1"/>
      <c r="E421" s="1"/>
      <c r="F421" s="1"/>
    </row>
    <row r="422" spans="1:6">
      <c r="A422" s="1"/>
      <c r="B422" s="1"/>
      <c r="C422" s="1"/>
      <c r="D422" s="1"/>
      <c r="E422" s="1"/>
      <c r="F422" s="1"/>
    </row>
    <row r="423" spans="1:6">
      <c r="A423" s="1"/>
      <c r="B423" s="1"/>
      <c r="C423" s="1"/>
      <c r="D423" s="1"/>
      <c r="E423" s="1"/>
      <c r="F423" s="1"/>
    </row>
    <row r="424" spans="1:6">
      <c r="A424" s="1"/>
      <c r="B424" s="1"/>
      <c r="C424" s="1"/>
      <c r="D424" s="1"/>
      <c r="E424" s="1"/>
      <c r="F424" s="1"/>
    </row>
    <row r="425" spans="1:6">
      <c r="A425" s="1"/>
      <c r="B425" s="1"/>
      <c r="C425" s="1"/>
      <c r="D425" s="1"/>
      <c r="E425" s="1"/>
      <c r="F425" s="1"/>
    </row>
    <row r="426" spans="1:6">
      <c r="A426" s="1"/>
      <c r="B426" s="1"/>
      <c r="C426" s="1"/>
      <c r="D426" s="1"/>
      <c r="E426" s="1"/>
      <c r="F426" s="1"/>
    </row>
    <row r="427" spans="1:6">
      <c r="A427" s="1"/>
      <c r="B427" s="1"/>
      <c r="C427" s="1"/>
      <c r="D427" s="1"/>
      <c r="E427" s="1"/>
      <c r="F427" s="1"/>
    </row>
    <row r="428" spans="1:6">
      <c r="A428" s="1"/>
      <c r="B428" s="1"/>
      <c r="C428" s="1"/>
      <c r="D428" s="1"/>
      <c r="E428" s="1"/>
      <c r="F428" s="1"/>
    </row>
    <row r="429" spans="1:6">
      <c r="A429" s="1"/>
      <c r="B429" s="1"/>
      <c r="C429" s="1"/>
      <c r="D429" s="1"/>
      <c r="E429" s="1"/>
      <c r="F429" s="1"/>
    </row>
    <row r="430" spans="1:6">
      <c r="A430" s="1"/>
      <c r="B430" s="1"/>
      <c r="C430" s="1"/>
      <c r="D430" s="1"/>
      <c r="E430" s="1"/>
      <c r="F430" s="1"/>
    </row>
    <row r="431" spans="1:6">
      <c r="A431" s="1"/>
      <c r="B431" s="1"/>
      <c r="C431" s="1"/>
      <c r="D431" s="1"/>
      <c r="E431" s="1"/>
      <c r="F431" s="1"/>
    </row>
    <row r="432" spans="1:6">
      <c r="A432" s="1"/>
      <c r="B432" s="1"/>
      <c r="C432" s="1"/>
      <c r="D432" s="1"/>
      <c r="E432" s="1"/>
      <c r="F432" s="1"/>
    </row>
    <row r="433" spans="1:6">
      <c r="A433" s="1"/>
      <c r="B433" s="1"/>
      <c r="C433" s="1"/>
      <c r="D433" s="1"/>
      <c r="E433" s="1"/>
      <c r="F433" s="1"/>
    </row>
    <row r="434" spans="1:6">
      <c r="A434" s="1"/>
      <c r="B434" s="1"/>
      <c r="C434" s="1"/>
      <c r="D434" s="1"/>
      <c r="E434" s="1"/>
      <c r="F434" s="1"/>
    </row>
    <row r="435" spans="1:6">
      <c r="A435" s="1"/>
      <c r="B435" s="1"/>
      <c r="C435" s="1"/>
      <c r="D435" s="1"/>
      <c r="E435" s="1"/>
      <c r="F435" s="1"/>
    </row>
    <row r="436" spans="1:6">
      <c r="A436" s="1"/>
      <c r="B436" s="1"/>
      <c r="C436" s="1"/>
      <c r="D436" s="1"/>
      <c r="E436" s="1"/>
      <c r="F436" s="1"/>
    </row>
    <row r="437" spans="1:6">
      <c r="A437" s="1"/>
      <c r="B437" s="1"/>
      <c r="C437" s="1"/>
      <c r="D437" s="1"/>
      <c r="E437" s="1"/>
      <c r="F437" s="1"/>
    </row>
    <row r="438" spans="1:6">
      <c r="A438" s="1"/>
      <c r="B438" s="1"/>
      <c r="C438" s="1"/>
      <c r="D438" s="1"/>
      <c r="E438" s="1"/>
      <c r="F438" s="1"/>
    </row>
    <row r="439" spans="1:6">
      <c r="A439" s="1"/>
      <c r="B439" s="1"/>
      <c r="C439" s="1"/>
      <c r="D439" s="1"/>
      <c r="E439" s="1"/>
      <c r="F439" s="1"/>
    </row>
    <row r="440" spans="1:6">
      <c r="A440" s="1"/>
      <c r="B440" s="1"/>
      <c r="C440" s="1"/>
      <c r="D440" s="1"/>
      <c r="E440" s="1"/>
      <c r="F440" s="1"/>
    </row>
    <row r="441" spans="1:6">
      <c r="A441" s="1"/>
      <c r="B441" s="1"/>
      <c r="C441" s="1"/>
      <c r="D441" s="1"/>
      <c r="E441" s="1"/>
      <c r="F441" s="1"/>
    </row>
    <row r="442" spans="1:6">
      <c r="A442" s="1"/>
      <c r="B442" s="1"/>
      <c r="C442" s="1"/>
      <c r="D442" s="1"/>
      <c r="E442" s="1"/>
      <c r="F442" s="1"/>
    </row>
    <row r="443" spans="1:6">
      <c r="A443" s="1"/>
      <c r="B443" s="1"/>
      <c r="C443" s="1"/>
      <c r="D443" s="1"/>
      <c r="E443" s="1"/>
      <c r="F443" s="1"/>
    </row>
    <row r="444" spans="1:6">
      <c r="A444" s="1"/>
      <c r="B444" s="1"/>
      <c r="C444" s="1"/>
      <c r="D444" s="1"/>
      <c r="E444" s="1"/>
      <c r="F444" s="1"/>
    </row>
    <row r="445" spans="1:6">
      <c r="A445" s="1"/>
      <c r="B445" s="1"/>
      <c r="C445" s="1"/>
      <c r="D445" s="1"/>
      <c r="E445" s="1"/>
      <c r="F445" s="1"/>
    </row>
    <row r="446" spans="1:6">
      <c r="A446" s="1"/>
      <c r="B446" s="1"/>
      <c r="C446" s="1"/>
      <c r="D446" s="1"/>
      <c r="E446" s="1"/>
      <c r="F446" s="1"/>
    </row>
    <row r="447" spans="1:6">
      <c r="A447" s="1"/>
      <c r="B447" s="1"/>
      <c r="C447" s="1"/>
      <c r="D447" s="1"/>
      <c r="E447" s="1"/>
      <c r="F447" s="1"/>
    </row>
    <row r="448" spans="1:6">
      <c r="A448" s="1"/>
      <c r="B448" s="1"/>
      <c r="C448" s="1"/>
      <c r="D448" s="1"/>
      <c r="E448" s="1"/>
      <c r="F448" s="1"/>
    </row>
    <row r="449" spans="1:6">
      <c r="A449" s="1"/>
      <c r="B449" s="1"/>
      <c r="C449" s="1"/>
      <c r="D449" s="1"/>
      <c r="E449" s="1"/>
      <c r="F449" s="1"/>
    </row>
    <row r="450" spans="1:6">
      <c r="A450" s="1"/>
      <c r="B450" s="1"/>
      <c r="C450" s="1"/>
      <c r="D450" s="1"/>
      <c r="E450" s="1"/>
      <c r="F450" s="1"/>
    </row>
    <row r="451" spans="1:6">
      <c r="A451" s="1"/>
      <c r="B451" s="1"/>
      <c r="C451" s="1"/>
      <c r="D451" s="1"/>
      <c r="E451" s="1"/>
      <c r="F451" s="1"/>
    </row>
    <row r="452" spans="1:6">
      <c r="A452" s="1"/>
      <c r="B452" s="1"/>
      <c r="C452" s="1"/>
      <c r="D452" s="1"/>
      <c r="E452" s="1"/>
      <c r="F452" s="1"/>
    </row>
    <row r="453" spans="1:6">
      <c r="A453" s="1"/>
      <c r="B453" s="1"/>
      <c r="C453" s="1"/>
      <c r="D453" s="1"/>
      <c r="E453" s="1"/>
      <c r="F453" s="1"/>
    </row>
    <row r="454" spans="1:6">
      <c r="A454" s="1"/>
      <c r="B454" s="1"/>
      <c r="C454" s="1"/>
      <c r="D454" s="1"/>
      <c r="E454" s="1"/>
      <c r="F454" s="1"/>
    </row>
    <row r="455" spans="1:6">
      <c r="A455" s="1"/>
      <c r="B455" s="1"/>
      <c r="C455" s="1"/>
      <c r="D455" s="1"/>
      <c r="E455" s="1"/>
      <c r="F455" s="1"/>
    </row>
    <row r="456" spans="1:6">
      <c r="A456" s="1"/>
      <c r="B456" s="1"/>
      <c r="C456" s="1"/>
      <c r="D456" s="1"/>
      <c r="E456" s="1"/>
      <c r="F456" s="1"/>
    </row>
    <row r="457" spans="1:6">
      <c r="A457" s="1"/>
      <c r="B457" s="1"/>
      <c r="C457" s="1"/>
      <c r="D457" s="1"/>
      <c r="E457" s="1"/>
      <c r="F457" s="1"/>
    </row>
    <row r="458" spans="1:6">
      <c r="A458" s="1"/>
      <c r="B458" s="1"/>
      <c r="C458" s="1"/>
      <c r="D458" s="1"/>
      <c r="E458" s="1"/>
      <c r="F458" s="1"/>
    </row>
    <row r="459" spans="1:6">
      <c r="A459" s="1"/>
      <c r="B459" s="1"/>
      <c r="C459" s="1"/>
      <c r="D459" s="1"/>
      <c r="E459" s="1"/>
      <c r="F459" s="1"/>
    </row>
    <row r="460" spans="1:6">
      <c r="A460" s="1"/>
      <c r="B460" s="1"/>
      <c r="C460" s="1"/>
      <c r="D460" s="1"/>
      <c r="E460" s="1"/>
      <c r="F460" s="1"/>
    </row>
    <row r="461" spans="1:6">
      <c r="A461" s="1"/>
      <c r="B461" s="1"/>
      <c r="C461" s="1"/>
      <c r="D461" s="1"/>
      <c r="E461" s="1"/>
      <c r="F461" s="1"/>
    </row>
    <row r="462" spans="1:6">
      <c r="A462" s="1"/>
      <c r="B462" s="1"/>
      <c r="C462" s="1"/>
      <c r="D462" s="1"/>
      <c r="E462" s="1"/>
      <c r="F462" s="1"/>
    </row>
    <row r="463" spans="1:6">
      <c r="A463" s="1"/>
      <c r="B463" s="1"/>
      <c r="C463" s="1"/>
      <c r="D463" s="1"/>
      <c r="E463" s="1"/>
      <c r="F463" s="1"/>
    </row>
    <row r="464" spans="1:6">
      <c r="A464" s="1"/>
      <c r="B464" s="1"/>
      <c r="C464" s="1"/>
      <c r="D464" s="1"/>
      <c r="E464" s="1"/>
      <c r="F464" s="1"/>
    </row>
    <row r="465" spans="1:6">
      <c r="A465" s="1"/>
      <c r="B465" s="1"/>
      <c r="C465" s="1"/>
      <c r="D465" s="1"/>
      <c r="E465" s="1"/>
      <c r="F465" s="1"/>
    </row>
    <row r="466" spans="1:6">
      <c r="A466" s="1"/>
      <c r="B466" s="1"/>
      <c r="C466" s="1"/>
      <c r="D466" s="1"/>
      <c r="E466" s="1"/>
      <c r="F466" s="1"/>
    </row>
    <row r="467" spans="1:6">
      <c r="A467" s="1"/>
      <c r="B467" s="1"/>
      <c r="C467" s="1"/>
      <c r="D467" s="1"/>
      <c r="E467" s="1"/>
      <c r="F467" s="1"/>
    </row>
    <row r="468" spans="1:6">
      <c r="A468" s="1"/>
      <c r="B468" s="1"/>
      <c r="C468" s="1"/>
      <c r="D468" s="1"/>
      <c r="E468" s="1"/>
      <c r="F468" s="1"/>
    </row>
    <row r="469" spans="1:6">
      <c r="A469" s="1"/>
      <c r="B469" s="1"/>
      <c r="C469" s="1"/>
      <c r="D469" s="1"/>
      <c r="E469" s="1"/>
      <c r="F469" s="1"/>
    </row>
    <row r="470" spans="1:6">
      <c r="A470" s="1"/>
      <c r="B470" s="1"/>
      <c r="C470" s="1"/>
      <c r="D470" s="1"/>
      <c r="E470" s="1"/>
      <c r="F470" s="1"/>
    </row>
    <row r="471" spans="1:6">
      <c r="A471" s="1"/>
      <c r="B471" s="1"/>
      <c r="C471" s="1"/>
      <c r="D471" s="1"/>
      <c r="E471" s="1"/>
      <c r="F471" s="1"/>
    </row>
    <row r="472" spans="1:6">
      <c r="A472" s="1"/>
      <c r="B472" s="1"/>
      <c r="C472" s="1"/>
      <c r="D472" s="1"/>
      <c r="E472" s="1"/>
      <c r="F472" s="1"/>
    </row>
    <row r="473" spans="1:6">
      <c r="A473" s="1"/>
      <c r="B473" s="1"/>
      <c r="C473" s="1"/>
      <c r="D473" s="1"/>
      <c r="E473" s="1"/>
      <c r="F473" s="1"/>
    </row>
    <row r="474" spans="1:6">
      <c r="A474" s="1"/>
      <c r="B474" s="1"/>
      <c r="C474" s="1"/>
      <c r="D474" s="1"/>
      <c r="E474" s="1"/>
      <c r="F474" s="1"/>
    </row>
    <row r="475" spans="1:6">
      <c r="A475" s="1"/>
      <c r="B475" s="1"/>
      <c r="C475" s="1"/>
      <c r="D475" s="1"/>
      <c r="E475" s="1"/>
      <c r="F475" s="1"/>
    </row>
    <row r="476" spans="1:6">
      <c r="A476" s="1"/>
      <c r="B476" s="1"/>
      <c r="C476" s="1"/>
      <c r="D476" s="1"/>
      <c r="E476" s="1"/>
      <c r="F476" s="1"/>
    </row>
    <row r="477" spans="1:6">
      <c r="A477" s="1"/>
      <c r="B477" s="1"/>
      <c r="C477" s="1"/>
      <c r="D477" s="1"/>
      <c r="E477" s="1"/>
      <c r="F477" s="1"/>
    </row>
    <row r="478" spans="1:6">
      <c r="A478" s="1"/>
      <c r="B478" s="1"/>
      <c r="C478" s="1"/>
      <c r="D478" s="1"/>
      <c r="E478" s="1"/>
      <c r="F478" s="1"/>
    </row>
    <row r="479" spans="1:6">
      <c r="A479" s="1"/>
      <c r="B479" s="1"/>
      <c r="C479" s="1"/>
      <c r="D479" s="1"/>
      <c r="E479" s="1"/>
      <c r="F479" s="1"/>
    </row>
    <row r="480" spans="1:6">
      <c r="A480" s="1"/>
      <c r="B480" s="1"/>
      <c r="C480" s="1"/>
      <c r="D480" s="1"/>
      <c r="E480" s="1"/>
      <c r="F480" s="1"/>
    </row>
    <row r="481" spans="1:6">
      <c r="A481" s="1"/>
      <c r="B481" s="1"/>
      <c r="C481" s="1"/>
      <c r="D481" s="1"/>
      <c r="E481" s="1"/>
      <c r="F481" s="1"/>
    </row>
    <row r="482" spans="1:6">
      <c r="A482" s="1"/>
      <c r="B482" s="1"/>
      <c r="C482" s="1"/>
      <c r="D482" s="1"/>
      <c r="E482" s="1"/>
      <c r="F482" s="1"/>
    </row>
    <row r="483" spans="1:6">
      <c r="A483" s="1"/>
      <c r="B483" s="1"/>
      <c r="C483" s="1"/>
      <c r="D483" s="1"/>
      <c r="E483" s="1"/>
      <c r="F483" s="1"/>
    </row>
    <row r="484" spans="1:6">
      <c r="A484" s="1"/>
      <c r="B484" s="1"/>
      <c r="C484" s="1"/>
      <c r="D484" s="1"/>
      <c r="E484" s="1"/>
      <c r="F484" s="1"/>
    </row>
    <row r="485" spans="1:6">
      <c r="A485" s="1"/>
      <c r="B485" s="1"/>
      <c r="C485" s="1"/>
      <c r="D485" s="1"/>
      <c r="E485" s="1"/>
      <c r="F485" s="1"/>
    </row>
    <row r="486" spans="1:6">
      <c r="A486" s="1"/>
      <c r="B486" s="1"/>
      <c r="C486" s="1"/>
      <c r="D486" s="1"/>
      <c r="E486" s="1"/>
      <c r="F486" s="1"/>
    </row>
    <row r="487" spans="1:6">
      <c r="A487" s="1"/>
      <c r="B487" s="1"/>
      <c r="C487" s="1"/>
      <c r="D487" s="1"/>
      <c r="E487" s="1"/>
      <c r="F487" s="1"/>
    </row>
    <row r="488" spans="1:6">
      <c r="A488" s="1"/>
      <c r="B488" s="1"/>
      <c r="C488" s="1"/>
      <c r="D488" s="1"/>
      <c r="E488" s="1"/>
      <c r="F488" s="1"/>
    </row>
    <row r="489" spans="1:6">
      <c r="A489" s="1"/>
      <c r="B489" s="1"/>
      <c r="C489" s="1"/>
      <c r="D489" s="1"/>
      <c r="E489" s="1"/>
      <c r="F489" s="1"/>
    </row>
    <row r="490" spans="1:6">
      <c r="A490" s="1"/>
      <c r="B490" s="1"/>
      <c r="C490" s="1"/>
      <c r="D490" s="1"/>
      <c r="E490" s="1"/>
      <c r="F490" s="1"/>
    </row>
    <row r="491" spans="1:6">
      <c r="A491" s="1"/>
      <c r="B491" s="1"/>
      <c r="C491" s="1"/>
      <c r="D491" s="1"/>
      <c r="E491" s="1"/>
      <c r="F491" s="1"/>
    </row>
    <row r="492" spans="1:6">
      <c r="A492" s="1"/>
      <c r="B492" s="1"/>
      <c r="C492" s="1"/>
      <c r="D492" s="1"/>
      <c r="E492" s="1"/>
      <c r="F492" s="1"/>
    </row>
    <row r="493" spans="1:6">
      <c r="A493" s="1"/>
      <c r="B493" s="1"/>
      <c r="C493" s="1"/>
      <c r="D493" s="1"/>
      <c r="E493" s="1"/>
      <c r="F493" s="1"/>
    </row>
    <row r="494" spans="1:6">
      <c r="A494" s="1"/>
      <c r="B494" s="1"/>
      <c r="C494" s="1"/>
      <c r="D494" s="1"/>
      <c r="E494" s="1"/>
      <c r="F494" s="1"/>
    </row>
    <row r="495" spans="1:6">
      <c r="A495" s="1"/>
      <c r="B495" s="1"/>
      <c r="C495" s="1"/>
      <c r="D495" s="1"/>
      <c r="E495" s="1"/>
      <c r="F495" s="1"/>
    </row>
    <row r="496" spans="1:6">
      <c r="A496" s="1"/>
      <c r="B496" s="1"/>
      <c r="C496" s="1"/>
      <c r="D496" s="1"/>
      <c r="E496" s="1"/>
      <c r="F496" s="1"/>
    </row>
    <row r="497" spans="1:6">
      <c r="A497" s="1"/>
      <c r="B497" s="1"/>
      <c r="C497" s="1"/>
      <c r="D497" s="1"/>
      <c r="E497" s="1"/>
      <c r="F497" s="1"/>
    </row>
    <row r="498" spans="1:6">
      <c r="A498" s="1"/>
      <c r="B498" s="1"/>
      <c r="C498" s="1"/>
      <c r="D498" s="1"/>
      <c r="E498" s="1"/>
      <c r="F498" s="1"/>
    </row>
    <row r="499" spans="1:6">
      <c r="A499" s="1"/>
      <c r="B499" s="1"/>
      <c r="C499" s="1"/>
      <c r="D499" s="1"/>
      <c r="E499" s="1"/>
      <c r="F499" s="1"/>
    </row>
    <row r="500" spans="1:6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FC70"/>
  <sheetViews>
    <sheetView tabSelected="1" topLeftCell="B1" workbookViewId="0">
      <pane ySplit="8" topLeftCell="A11" activePane="bottomLeft" state="frozen"/>
      <selection pane="bottomLeft" activeCell="P3" sqref="P3"/>
    </sheetView>
  </sheetViews>
  <sheetFormatPr baseColWidth="10" defaultColWidth="0" defaultRowHeight="15"/>
  <cols>
    <col min="1" max="1" width="4.6640625" hidden="1" customWidth="1"/>
    <col min="2" max="2" width="5.6640625" customWidth="1"/>
    <col min="3" max="3" width="12.6640625" customWidth="1"/>
    <col min="4" max="4" width="44.6640625" customWidth="1"/>
    <col min="5" max="5" width="5.66406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7.6640625" customWidth="1"/>
    <col min="20" max="21" width="0" hidden="1" customWidth="1"/>
    <col min="22" max="22" width="7.1640625" customWidth="1"/>
    <col min="23" max="26" width="0" hidden="1" customWidth="1"/>
    <col min="27" max="16383" width="9.1640625" hidden="1"/>
    <col min="16384" max="16384" width="0.5" customWidth="1"/>
  </cols>
  <sheetData>
    <row r="1" spans="1:26" ht="20" customHeight="1">
      <c r="A1" s="156"/>
      <c r="B1" s="204" t="s">
        <v>21</v>
      </c>
      <c r="C1" s="205"/>
      <c r="D1" s="205"/>
      <c r="E1" s="205"/>
      <c r="F1" s="205"/>
      <c r="G1" s="205"/>
      <c r="H1" s="206"/>
      <c r="I1" s="157" t="s">
        <v>84</v>
      </c>
      <c r="J1" s="156"/>
      <c r="K1" s="3"/>
      <c r="L1" s="3"/>
      <c r="M1" s="3"/>
      <c r="N1" s="3"/>
      <c r="O1" s="3"/>
      <c r="P1" s="212"/>
      <c r="Q1" s="1"/>
      <c r="R1" s="1"/>
      <c r="S1" s="3"/>
      <c r="V1" s="3"/>
      <c r="W1">
        <v>30.126000000000001</v>
      </c>
    </row>
    <row r="2" spans="1:26" ht="20" customHeight="1">
      <c r="A2" s="156"/>
      <c r="B2" s="204" t="s">
        <v>22</v>
      </c>
      <c r="C2" s="205"/>
      <c r="D2" s="205"/>
      <c r="E2" s="205"/>
      <c r="F2" s="205"/>
      <c r="G2" s="205"/>
      <c r="H2" s="206"/>
      <c r="I2" s="157" t="s">
        <v>85</v>
      </c>
      <c r="J2" s="156"/>
      <c r="K2" s="3"/>
      <c r="L2" s="3"/>
      <c r="M2" s="3"/>
      <c r="N2" s="3"/>
      <c r="O2" s="3"/>
      <c r="P2" s="5" t="s">
        <v>86</v>
      </c>
      <c r="Q2" s="1"/>
      <c r="R2" s="1"/>
      <c r="S2" s="3"/>
      <c r="V2" s="3"/>
    </row>
    <row r="3" spans="1:26" ht="20" customHeight="1">
      <c r="A3" s="156"/>
      <c r="B3" s="204" t="s">
        <v>23</v>
      </c>
      <c r="C3" s="205"/>
      <c r="D3" s="205"/>
      <c r="E3" s="205"/>
      <c r="F3" s="205"/>
      <c r="G3" s="205"/>
      <c r="H3" s="206"/>
      <c r="I3" s="157" t="s">
        <v>87</v>
      </c>
      <c r="J3" s="156"/>
      <c r="K3" s="3"/>
      <c r="L3" s="3"/>
      <c r="M3" s="3"/>
      <c r="N3" s="3"/>
      <c r="O3" s="3"/>
      <c r="P3" s="212"/>
      <c r="Q3" s="1"/>
      <c r="R3" s="1"/>
      <c r="S3" s="3"/>
      <c r="V3" s="3"/>
    </row>
    <row r="4" spans="1:26">
      <c r="A4" s="3"/>
      <c r="B4" s="5" t="s">
        <v>88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>
      <c r="A5" s="3"/>
      <c r="B5" s="5" t="s">
        <v>253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>
      <c r="A7" s="12"/>
      <c r="B7" s="13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"/>
      <c r="R7" s="1"/>
      <c r="S7" s="12"/>
      <c r="V7" s="12"/>
    </row>
    <row r="8" spans="1:26" ht="16">
      <c r="A8" s="159" t="s">
        <v>74</v>
      </c>
      <c r="B8" s="159" t="s">
        <v>75</v>
      </c>
      <c r="C8" s="159" t="s">
        <v>76</v>
      </c>
      <c r="D8" s="159" t="s">
        <v>77</v>
      </c>
      <c r="E8" s="159" t="s">
        <v>78</v>
      </c>
      <c r="F8" s="159" t="s">
        <v>79</v>
      </c>
      <c r="G8" s="159" t="s">
        <v>53</v>
      </c>
      <c r="H8" s="159" t="s">
        <v>54</v>
      </c>
      <c r="I8" s="159" t="s">
        <v>80</v>
      </c>
      <c r="J8" s="159"/>
      <c r="K8" s="159"/>
      <c r="L8" s="159"/>
      <c r="M8" s="159"/>
      <c r="N8" s="159"/>
      <c r="O8" s="159"/>
      <c r="P8" s="159" t="s">
        <v>81</v>
      </c>
      <c r="Q8" s="153"/>
      <c r="R8" s="153"/>
      <c r="S8" s="159" t="s">
        <v>82</v>
      </c>
      <c r="T8" s="155"/>
      <c r="U8" s="155"/>
      <c r="V8" s="159" t="s">
        <v>83</v>
      </c>
      <c r="W8" s="154"/>
      <c r="X8" s="154"/>
      <c r="Y8" s="154"/>
      <c r="Z8" s="154"/>
    </row>
    <row r="9" spans="1:26">
      <c r="A9" s="142"/>
      <c r="B9" s="142"/>
      <c r="C9" s="160"/>
      <c r="D9" s="146" t="s">
        <v>64</v>
      </c>
      <c r="E9" s="142"/>
      <c r="F9" s="161"/>
      <c r="G9" s="143"/>
      <c r="H9" s="143"/>
      <c r="I9" s="143"/>
      <c r="J9" s="142"/>
      <c r="K9" s="142"/>
      <c r="L9" s="142"/>
      <c r="M9" s="142"/>
      <c r="N9" s="142"/>
      <c r="O9" s="142"/>
      <c r="P9" s="142"/>
      <c r="Q9" s="148"/>
      <c r="R9" s="148"/>
      <c r="S9" s="142"/>
      <c r="T9" s="145"/>
      <c r="U9" s="145"/>
      <c r="V9" s="142"/>
      <c r="W9" s="145"/>
      <c r="X9" s="145"/>
      <c r="Y9" s="145"/>
      <c r="Z9" s="145"/>
    </row>
    <row r="10" spans="1:26">
      <c r="A10" s="148"/>
      <c r="B10" s="148"/>
      <c r="C10" s="148"/>
      <c r="D10" s="148" t="s">
        <v>65</v>
      </c>
      <c r="E10" s="148"/>
      <c r="F10" s="162"/>
      <c r="G10" s="149"/>
      <c r="H10" s="149"/>
      <c r="I10" s="149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5"/>
      <c r="U10" s="145"/>
      <c r="V10" s="148"/>
      <c r="W10" s="145"/>
      <c r="X10" s="145"/>
      <c r="Y10" s="145"/>
      <c r="Z10" s="145"/>
    </row>
    <row r="11" spans="1:26" ht="25" customHeight="1">
      <c r="A11" s="166"/>
      <c r="B11" s="163" t="s">
        <v>89</v>
      </c>
      <c r="C11" s="167" t="s">
        <v>90</v>
      </c>
      <c r="D11" s="163" t="s">
        <v>91</v>
      </c>
      <c r="E11" s="163" t="s">
        <v>92</v>
      </c>
      <c r="F11" s="164">
        <v>261.12</v>
      </c>
      <c r="G11" s="165">
        <v>0</v>
      </c>
      <c r="H11" s="165">
        <v>0</v>
      </c>
      <c r="I11" s="165">
        <f t="shared" ref="I11:I19" si="0">ROUND(F11*(G11+H11),2)</f>
        <v>0</v>
      </c>
      <c r="J11" s="163">
        <f t="shared" ref="J11:J19" si="1">ROUND(F11*(N11),2)</f>
        <v>0</v>
      </c>
      <c r="K11" s="1">
        <f t="shared" ref="K11:K19" si="2">ROUND(F11*(O11),2)</f>
        <v>0</v>
      </c>
      <c r="L11" s="1">
        <f t="shared" ref="L11:L19" si="3">ROUND(F11*(G11),2)</f>
        <v>0</v>
      </c>
      <c r="M11" s="1">
        <f t="shared" ref="M11:M19" si="4">ROUND(F11*(H11),2)</f>
        <v>0</v>
      </c>
      <c r="N11" s="1">
        <v>0</v>
      </c>
      <c r="O11" s="1"/>
      <c r="P11" s="158"/>
      <c r="Q11" s="158"/>
      <c r="R11" s="158"/>
      <c r="S11" s="148"/>
      <c r="V11" s="162"/>
      <c r="Z11">
        <v>0</v>
      </c>
    </row>
    <row r="12" spans="1:26" ht="35" customHeight="1">
      <c r="A12" s="166"/>
      <c r="B12" s="163" t="s">
        <v>89</v>
      </c>
      <c r="C12" s="167" t="s">
        <v>93</v>
      </c>
      <c r="D12" s="163" t="s">
        <v>94</v>
      </c>
      <c r="E12" s="163" t="s">
        <v>92</v>
      </c>
      <c r="F12" s="164">
        <v>261.12</v>
      </c>
      <c r="G12" s="165">
        <v>0</v>
      </c>
      <c r="H12" s="165">
        <v>0</v>
      </c>
      <c r="I12" s="165">
        <f t="shared" si="0"/>
        <v>0</v>
      </c>
      <c r="J12" s="163">
        <f t="shared" si="1"/>
        <v>0</v>
      </c>
      <c r="K12" s="1">
        <f t="shared" si="2"/>
        <v>0</v>
      </c>
      <c r="L12" s="1">
        <f t="shared" si="3"/>
        <v>0</v>
      </c>
      <c r="M12" s="1">
        <f t="shared" si="4"/>
        <v>0</v>
      </c>
      <c r="N12" s="1">
        <v>0</v>
      </c>
      <c r="O12" s="1"/>
      <c r="P12" s="158"/>
      <c r="Q12" s="158"/>
      <c r="R12" s="158"/>
      <c r="S12" s="148"/>
      <c r="V12" s="162"/>
      <c r="Z12">
        <v>0</v>
      </c>
    </row>
    <row r="13" spans="1:26" ht="25" customHeight="1">
      <c r="A13" s="166"/>
      <c r="B13" s="163" t="s">
        <v>89</v>
      </c>
      <c r="C13" s="167" t="s">
        <v>115</v>
      </c>
      <c r="D13" s="163" t="s">
        <v>254</v>
      </c>
      <c r="E13" s="163" t="s">
        <v>117</v>
      </c>
      <c r="F13" s="164">
        <v>87.04</v>
      </c>
      <c r="G13" s="165">
        <v>0</v>
      </c>
      <c r="H13" s="165">
        <v>0</v>
      </c>
      <c r="I13" s="165">
        <f t="shared" si="0"/>
        <v>0</v>
      </c>
      <c r="J13" s="163">
        <f t="shared" si="1"/>
        <v>0</v>
      </c>
      <c r="K13" s="1">
        <f t="shared" si="2"/>
        <v>0</v>
      </c>
      <c r="L13" s="1">
        <f t="shared" si="3"/>
        <v>0</v>
      </c>
      <c r="M13" s="1">
        <f t="shared" si="4"/>
        <v>0</v>
      </c>
      <c r="N13" s="1">
        <v>0</v>
      </c>
      <c r="O13" s="1"/>
      <c r="P13" s="158"/>
      <c r="Q13" s="158"/>
      <c r="R13" s="158"/>
      <c r="S13" s="148"/>
      <c r="V13" s="162"/>
      <c r="Z13">
        <v>0</v>
      </c>
    </row>
    <row r="14" spans="1:26" ht="25" customHeight="1">
      <c r="A14" s="166"/>
      <c r="B14" s="163" t="s">
        <v>89</v>
      </c>
      <c r="C14" s="167" t="s">
        <v>100</v>
      </c>
      <c r="D14" s="163" t="s">
        <v>101</v>
      </c>
      <c r="E14" s="163" t="s">
        <v>92</v>
      </c>
      <c r="F14" s="164">
        <v>87.04</v>
      </c>
      <c r="G14" s="165">
        <v>0</v>
      </c>
      <c r="H14" s="165">
        <v>0</v>
      </c>
      <c r="I14" s="165">
        <f t="shared" si="0"/>
        <v>0</v>
      </c>
      <c r="J14" s="163">
        <f t="shared" si="1"/>
        <v>0</v>
      </c>
      <c r="K14" s="1">
        <f t="shared" si="2"/>
        <v>0</v>
      </c>
      <c r="L14" s="1">
        <f t="shared" si="3"/>
        <v>0</v>
      </c>
      <c r="M14" s="1">
        <f t="shared" si="4"/>
        <v>0</v>
      </c>
      <c r="N14" s="1">
        <v>0</v>
      </c>
      <c r="O14" s="1"/>
      <c r="P14" s="158"/>
      <c r="Q14" s="158"/>
      <c r="R14" s="158"/>
      <c r="S14" s="148"/>
      <c r="V14" s="162"/>
      <c r="Z14">
        <v>0</v>
      </c>
    </row>
    <row r="15" spans="1:26" ht="25" customHeight="1">
      <c r="A15" s="166"/>
      <c r="B15" s="163" t="s">
        <v>89</v>
      </c>
      <c r="C15" s="167" t="s">
        <v>107</v>
      </c>
      <c r="D15" s="163" t="s">
        <v>108</v>
      </c>
      <c r="E15" s="163" t="s">
        <v>92</v>
      </c>
      <c r="F15" s="164">
        <v>87.04</v>
      </c>
      <c r="G15" s="165">
        <v>0</v>
      </c>
      <c r="H15" s="165">
        <v>0</v>
      </c>
      <c r="I15" s="165">
        <f t="shared" si="0"/>
        <v>0</v>
      </c>
      <c r="J15" s="163">
        <f t="shared" si="1"/>
        <v>0</v>
      </c>
      <c r="K15" s="1">
        <f t="shared" si="2"/>
        <v>0</v>
      </c>
      <c r="L15" s="1">
        <f t="shared" si="3"/>
        <v>0</v>
      </c>
      <c r="M15" s="1">
        <f t="shared" si="4"/>
        <v>0</v>
      </c>
      <c r="N15" s="1">
        <v>0</v>
      </c>
      <c r="O15" s="1"/>
      <c r="P15" s="158"/>
      <c r="Q15" s="158"/>
      <c r="R15" s="158"/>
      <c r="S15" s="148"/>
      <c r="V15" s="162"/>
      <c r="Z15">
        <v>0</v>
      </c>
    </row>
    <row r="16" spans="1:26" ht="25" customHeight="1">
      <c r="A16" s="166"/>
      <c r="B16" s="163" t="s">
        <v>89</v>
      </c>
      <c r="C16" s="167" t="s">
        <v>102</v>
      </c>
      <c r="D16" s="163" t="s">
        <v>103</v>
      </c>
      <c r="E16" s="163" t="s">
        <v>92</v>
      </c>
      <c r="F16" s="164">
        <v>175.08</v>
      </c>
      <c r="G16" s="165">
        <v>0</v>
      </c>
      <c r="H16" s="165">
        <v>0</v>
      </c>
      <c r="I16" s="165">
        <f t="shared" si="0"/>
        <v>0</v>
      </c>
      <c r="J16" s="163">
        <f t="shared" si="1"/>
        <v>0</v>
      </c>
      <c r="K16" s="1">
        <f t="shared" si="2"/>
        <v>0</v>
      </c>
      <c r="L16" s="1">
        <f t="shared" si="3"/>
        <v>0</v>
      </c>
      <c r="M16" s="1">
        <f t="shared" si="4"/>
        <v>0</v>
      </c>
      <c r="N16" s="1">
        <v>0</v>
      </c>
      <c r="O16" s="1"/>
      <c r="P16" s="158"/>
      <c r="Q16" s="158"/>
      <c r="R16" s="158"/>
      <c r="S16" s="148"/>
      <c r="V16" s="162"/>
      <c r="Z16">
        <v>0</v>
      </c>
    </row>
    <row r="17" spans="1:26" ht="25" customHeight="1">
      <c r="A17" s="166"/>
      <c r="B17" s="163" t="s">
        <v>104</v>
      </c>
      <c r="C17" s="167" t="s">
        <v>105</v>
      </c>
      <c r="D17" s="163" t="s">
        <v>106</v>
      </c>
      <c r="E17" s="163" t="s">
        <v>255</v>
      </c>
      <c r="F17" s="164">
        <v>175.08</v>
      </c>
      <c r="G17" s="165">
        <v>0</v>
      </c>
      <c r="H17" s="165">
        <v>0</v>
      </c>
      <c r="I17" s="165">
        <f t="shared" si="0"/>
        <v>0</v>
      </c>
      <c r="J17" s="163">
        <f t="shared" si="1"/>
        <v>0</v>
      </c>
      <c r="K17" s="1">
        <f t="shared" si="2"/>
        <v>0</v>
      </c>
      <c r="L17" s="1">
        <f t="shared" si="3"/>
        <v>0</v>
      </c>
      <c r="M17" s="1">
        <f t="shared" si="4"/>
        <v>0</v>
      </c>
      <c r="N17" s="1">
        <v>0</v>
      </c>
      <c r="O17" s="1"/>
      <c r="P17" s="158"/>
      <c r="Q17" s="158"/>
      <c r="R17" s="158"/>
      <c r="S17" s="148"/>
      <c r="V17" s="162"/>
      <c r="Z17">
        <v>0</v>
      </c>
    </row>
    <row r="18" spans="1:26" ht="25" customHeight="1">
      <c r="A18" s="166"/>
      <c r="B18" s="163" t="s">
        <v>89</v>
      </c>
      <c r="C18" s="167" t="s">
        <v>256</v>
      </c>
      <c r="D18" s="163" t="s">
        <v>257</v>
      </c>
      <c r="E18" s="163" t="s">
        <v>111</v>
      </c>
      <c r="F18" s="164">
        <v>72</v>
      </c>
      <c r="G18" s="165">
        <v>0</v>
      </c>
      <c r="H18" s="165">
        <v>0</v>
      </c>
      <c r="I18" s="165">
        <f t="shared" si="0"/>
        <v>0</v>
      </c>
      <c r="J18" s="163">
        <f t="shared" si="1"/>
        <v>0</v>
      </c>
      <c r="K18" s="1">
        <f t="shared" si="2"/>
        <v>0</v>
      </c>
      <c r="L18" s="1">
        <f t="shared" si="3"/>
        <v>0</v>
      </c>
      <c r="M18" s="1">
        <f t="shared" si="4"/>
        <v>0</v>
      </c>
      <c r="N18" s="1">
        <v>0</v>
      </c>
      <c r="O18" s="1"/>
      <c r="P18" s="158"/>
      <c r="Q18" s="158"/>
      <c r="R18" s="158"/>
      <c r="S18" s="148"/>
      <c r="V18" s="162"/>
      <c r="Z18">
        <v>0</v>
      </c>
    </row>
    <row r="19" spans="1:26" ht="25" customHeight="1">
      <c r="A19" s="166"/>
      <c r="B19" s="163" t="s">
        <v>112</v>
      </c>
      <c r="C19" s="167" t="s">
        <v>258</v>
      </c>
      <c r="D19" s="163" t="s">
        <v>259</v>
      </c>
      <c r="E19" s="163" t="s">
        <v>111</v>
      </c>
      <c r="F19" s="164">
        <v>72</v>
      </c>
      <c r="G19" s="165">
        <v>0</v>
      </c>
      <c r="H19" s="165">
        <v>0</v>
      </c>
      <c r="I19" s="165">
        <f t="shared" si="0"/>
        <v>0</v>
      </c>
      <c r="J19" s="163">
        <f t="shared" si="1"/>
        <v>0</v>
      </c>
      <c r="K19" s="1">
        <f t="shared" si="2"/>
        <v>0</v>
      </c>
      <c r="L19" s="1">
        <f t="shared" si="3"/>
        <v>0</v>
      </c>
      <c r="M19" s="1">
        <f t="shared" si="4"/>
        <v>0</v>
      </c>
      <c r="N19" s="1">
        <v>0</v>
      </c>
      <c r="O19" s="1"/>
      <c r="P19" s="162">
        <v>6.43E-3</v>
      </c>
      <c r="Q19" s="158"/>
      <c r="R19" s="158">
        <v>6.43E-3</v>
      </c>
      <c r="S19" s="148">
        <f>ROUND(F19*(P19),3)</f>
        <v>0.46300000000000002</v>
      </c>
      <c r="V19" s="162"/>
      <c r="Z19">
        <v>0</v>
      </c>
    </row>
    <row r="20" spans="1:26">
      <c r="A20" s="148"/>
      <c r="B20" s="148"/>
      <c r="C20" s="148"/>
      <c r="D20" s="148" t="s">
        <v>65</v>
      </c>
      <c r="E20" s="148"/>
      <c r="F20" s="162"/>
      <c r="G20" s="151">
        <f>ROUND((SUM(L10:L19))/1,2)</f>
        <v>0</v>
      </c>
      <c r="H20" s="151">
        <f>ROUND((SUM(M10:M19))/1,2)</f>
        <v>0</v>
      </c>
      <c r="I20" s="151">
        <f>ROUND((SUM(I10:I19))/1,2)</f>
        <v>0</v>
      </c>
      <c r="J20" s="148"/>
      <c r="K20" s="148"/>
      <c r="L20" s="148">
        <f>ROUND((SUM(L10:L19))/1,2)</f>
        <v>0</v>
      </c>
      <c r="M20" s="148">
        <f>ROUND((SUM(M10:M19))/1,2)</f>
        <v>0</v>
      </c>
      <c r="N20" s="148"/>
      <c r="O20" s="148"/>
      <c r="P20" s="168"/>
      <c r="Q20" s="148"/>
      <c r="R20" s="148"/>
      <c r="S20" s="168">
        <f>ROUND((SUM(S10:S19))/1,2)</f>
        <v>0.46</v>
      </c>
      <c r="T20" s="145"/>
      <c r="U20" s="145"/>
      <c r="V20" s="2">
        <f>ROUND((SUM(V10:V19))/1,2)</f>
        <v>0</v>
      </c>
      <c r="W20" s="145"/>
      <c r="X20" s="145"/>
      <c r="Y20" s="145"/>
      <c r="Z20" s="145"/>
    </row>
    <row r="21" spans="1:26">
      <c r="A21" s="1"/>
      <c r="B21" s="1"/>
      <c r="C21" s="1"/>
      <c r="D21" s="1"/>
      <c r="E21" s="1"/>
      <c r="F21" s="158"/>
      <c r="G21" s="141"/>
      <c r="H21" s="141"/>
      <c r="I21" s="141"/>
      <c r="J21" s="1"/>
      <c r="K21" s="1"/>
      <c r="L21" s="1"/>
      <c r="M21" s="1"/>
      <c r="N21" s="1"/>
      <c r="O21" s="1"/>
      <c r="P21" s="1"/>
      <c r="Q21" s="1"/>
      <c r="R21" s="1"/>
      <c r="S21" s="1"/>
      <c r="V21" s="1"/>
    </row>
    <row r="22" spans="1:26">
      <c r="A22" s="148"/>
      <c r="B22" s="148"/>
      <c r="C22" s="148"/>
      <c r="D22" s="148" t="s">
        <v>66</v>
      </c>
      <c r="E22" s="148"/>
      <c r="F22" s="162"/>
      <c r="G22" s="149"/>
      <c r="H22" s="149"/>
      <c r="I22" s="149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5"/>
      <c r="U22" s="145"/>
      <c r="V22" s="148"/>
      <c r="W22" s="145"/>
      <c r="X22" s="145"/>
      <c r="Y22" s="145"/>
      <c r="Z22" s="145"/>
    </row>
    <row r="23" spans="1:26" ht="25" customHeight="1">
      <c r="A23" s="166"/>
      <c r="B23" s="163" t="s">
        <v>120</v>
      </c>
      <c r="C23" s="167" t="s">
        <v>121</v>
      </c>
      <c r="D23" s="163" t="s">
        <v>260</v>
      </c>
      <c r="E23" s="163" t="s">
        <v>92</v>
      </c>
      <c r="F23" s="164">
        <v>87.04</v>
      </c>
      <c r="G23" s="165">
        <v>0</v>
      </c>
      <c r="H23" s="165">
        <v>0</v>
      </c>
      <c r="I23" s="165">
        <f>ROUND(F23*(G23+H23),2)</f>
        <v>0</v>
      </c>
      <c r="J23" s="163">
        <f>ROUND(F23*(N23),2)</f>
        <v>0</v>
      </c>
      <c r="K23" s="1">
        <f>ROUND(F23*(O23),2)</f>
        <v>0</v>
      </c>
      <c r="L23" s="1">
        <f>ROUND(F23*(G23),2)</f>
        <v>0</v>
      </c>
      <c r="M23" s="1">
        <f>ROUND(F23*(H23),2)</f>
        <v>0</v>
      </c>
      <c r="N23" s="1">
        <v>0</v>
      </c>
      <c r="O23" s="1"/>
      <c r="P23" s="162">
        <v>1.8907700000000001</v>
      </c>
      <c r="Q23" s="158"/>
      <c r="R23" s="158">
        <v>1.8907700000000001</v>
      </c>
      <c r="S23" s="148">
        <f>ROUND(F23*(P23),3)</f>
        <v>164.57300000000001</v>
      </c>
      <c r="V23" s="162"/>
      <c r="Z23">
        <v>0</v>
      </c>
    </row>
    <row r="24" spans="1:26">
      <c r="A24" s="148"/>
      <c r="B24" s="148"/>
      <c r="C24" s="148"/>
      <c r="D24" s="148" t="s">
        <v>66</v>
      </c>
      <c r="E24" s="148"/>
      <c r="F24" s="162"/>
      <c r="G24" s="151">
        <f>ROUND((SUM(L22:L23))/1,2)</f>
        <v>0</v>
      </c>
      <c r="H24" s="151">
        <f>ROUND((SUM(M22:M23))/1,2)</f>
        <v>0</v>
      </c>
      <c r="I24" s="151">
        <f>ROUND((SUM(I22:I23))/1,2)</f>
        <v>0</v>
      </c>
      <c r="J24" s="148"/>
      <c r="K24" s="148"/>
      <c r="L24" s="148">
        <f>ROUND((SUM(L22:L23))/1,2)</f>
        <v>0</v>
      </c>
      <c r="M24" s="148">
        <f>ROUND((SUM(M22:M23))/1,2)</f>
        <v>0</v>
      </c>
      <c r="N24" s="148"/>
      <c r="O24" s="148"/>
      <c r="P24" s="168"/>
      <c r="Q24" s="148"/>
      <c r="R24" s="148"/>
      <c r="S24" s="168">
        <f>ROUND((SUM(S22:S23))/1,2)</f>
        <v>164.57</v>
      </c>
      <c r="T24" s="145"/>
      <c r="U24" s="145"/>
      <c r="V24" s="2">
        <f>ROUND((SUM(V22:V23))/1,2)</f>
        <v>0</v>
      </c>
      <c r="W24" s="145"/>
      <c r="X24" s="145"/>
      <c r="Y24" s="145"/>
      <c r="Z24" s="145"/>
    </row>
    <row r="25" spans="1:26">
      <c r="A25" s="1"/>
      <c r="B25" s="1"/>
      <c r="C25" s="1"/>
      <c r="D25" s="1"/>
      <c r="E25" s="1"/>
      <c r="F25" s="158"/>
      <c r="G25" s="141"/>
      <c r="H25" s="141"/>
      <c r="I25" s="141"/>
      <c r="J25" s="1"/>
      <c r="K25" s="1"/>
      <c r="L25" s="1"/>
      <c r="M25" s="1"/>
      <c r="N25" s="1"/>
      <c r="O25" s="1"/>
      <c r="P25" s="1"/>
      <c r="Q25" s="1"/>
      <c r="R25" s="1"/>
      <c r="S25" s="1"/>
      <c r="V25" s="1"/>
    </row>
    <row r="26" spans="1:26">
      <c r="A26" s="148"/>
      <c r="B26" s="148"/>
      <c r="C26" s="148"/>
      <c r="D26" s="148" t="s">
        <v>67</v>
      </c>
      <c r="E26" s="148"/>
      <c r="F26" s="162"/>
      <c r="G26" s="149"/>
      <c r="H26" s="149"/>
      <c r="I26" s="149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5"/>
      <c r="U26" s="145"/>
      <c r="V26" s="148"/>
      <c r="W26" s="145"/>
      <c r="X26" s="145"/>
      <c r="Y26" s="145"/>
      <c r="Z26" s="145"/>
    </row>
    <row r="27" spans="1:26" ht="25" customHeight="1">
      <c r="A27" s="166"/>
      <c r="B27" s="163" t="s">
        <v>127</v>
      </c>
      <c r="C27" s="167" t="s">
        <v>261</v>
      </c>
      <c r="D27" s="163" t="s">
        <v>262</v>
      </c>
      <c r="E27" s="163" t="s">
        <v>97</v>
      </c>
      <c r="F27" s="164">
        <v>40</v>
      </c>
      <c r="G27" s="165">
        <v>0</v>
      </c>
      <c r="H27" s="165">
        <v>0</v>
      </c>
      <c r="I27" s="165">
        <f>ROUND(F27*(G27+H27),2)</f>
        <v>0</v>
      </c>
      <c r="J27" s="163">
        <f>ROUND(F27*(N27),2)</f>
        <v>0</v>
      </c>
      <c r="K27" s="1">
        <f>ROUND(F27*(O27),2)</f>
        <v>0</v>
      </c>
      <c r="L27" s="1">
        <f>ROUND(F27*(G27),2)</f>
        <v>0</v>
      </c>
      <c r="M27" s="1">
        <f>ROUND(F27*(H27),2)</f>
        <v>0</v>
      </c>
      <c r="N27" s="1">
        <v>0</v>
      </c>
      <c r="O27" s="1"/>
      <c r="P27" s="162">
        <v>0.37080000000000002</v>
      </c>
      <c r="Q27" s="158"/>
      <c r="R27" s="158">
        <v>0.37080000000000002</v>
      </c>
      <c r="S27" s="148">
        <f>ROUND(F27*(P27),3)</f>
        <v>14.832000000000001</v>
      </c>
      <c r="V27" s="162"/>
      <c r="Z27">
        <v>0</v>
      </c>
    </row>
    <row r="28" spans="1:26" ht="25" customHeight="1">
      <c r="A28" s="166"/>
      <c r="B28" s="163" t="s">
        <v>127</v>
      </c>
      <c r="C28" s="167" t="s">
        <v>263</v>
      </c>
      <c r="D28" s="163" t="s">
        <v>264</v>
      </c>
      <c r="E28" s="163" t="s">
        <v>97</v>
      </c>
      <c r="F28" s="164">
        <v>40</v>
      </c>
      <c r="G28" s="165">
        <v>0</v>
      </c>
      <c r="H28" s="165">
        <v>0</v>
      </c>
      <c r="I28" s="165">
        <f>ROUND(F28*(G28+H28),2)</f>
        <v>0</v>
      </c>
      <c r="J28" s="163">
        <f>ROUND(F28*(N28),2)</f>
        <v>0</v>
      </c>
      <c r="K28" s="1">
        <f>ROUND(F28*(O28),2)</f>
        <v>0</v>
      </c>
      <c r="L28" s="1">
        <f>ROUND(F28*(G28),2)</f>
        <v>0</v>
      </c>
      <c r="M28" s="1">
        <f>ROUND(F28*(H28),2)</f>
        <v>0</v>
      </c>
      <c r="N28" s="1">
        <v>0</v>
      </c>
      <c r="O28" s="1"/>
      <c r="P28" s="162">
        <v>0.45108999999999999</v>
      </c>
      <c r="Q28" s="158"/>
      <c r="R28" s="158">
        <v>0.45108999999999999</v>
      </c>
      <c r="S28" s="148">
        <f>ROUND(F28*(P28),3)</f>
        <v>18.044</v>
      </c>
      <c r="V28" s="162"/>
      <c r="Z28">
        <v>0</v>
      </c>
    </row>
    <row r="29" spans="1:26">
      <c r="A29" s="148"/>
      <c r="B29" s="148"/>
      <c r="C29" s="148"/>
      <c r="D29" s="148" t="s">
        <v>67</v>
      </c>
      <c r="E29" s="148"/>
      <c r="F29" s="162"/>
      <c r="G29" s="151">
        <f>ROUND((SUM(L26:L28))/1,2)</f>
        <v>0</v>
      </c>
      <c r="H29" s="151">
        <f>ROUND((SUM(M26:M28))/1,2)</f>
        <v>0</v>
      </c>
      <c r="I29" s="151">
        <f>ROUND((SUM(I26:I28))/1,2)</f>
        <v>0</v>
      </c>
      <c r="J29" s="148"/>
      <c r="K29" s="148"/>
      <c r="L29" s="148">
        <f>ROUND((SUM(L26:L28))/1,2)</f>
        <v>0</v>
      </c>
      <c r="M29" s="148">
        <f>ROUND((SUM(M26:M28))/1,2)</f>
        <v>0</v>
      </c>
      <c r="N29" s="148"/>
      <c r="O29" s="148"/>
      <c r="P29" s="168"/>
      <c r="Q29" s="148"/>
      <c r="R29" s="148"/>
      <c r="S29" s="168">
        <f>ROUND((SUM(S26:S28))/1,2)</f>
        <v>32.880000000000003</v>
      </c>
      <c r="T29" s="145"/>
      <c r="U29" s="145"/>
      <c r="V29" s="2">
        <f>ROUND((SUM(V26:V28))/1,2)</f>
        <v>0</v>
      </c>
      <c r="W29" s="145"/>
      <c r="X29" s="145"/>
      <c r="Y29" s="145"/>
      <c r="Z29" s="145"/>
    </row>
    <row r="30" spans="1:26">
      <c r="A30" s="1"/>
      <c r="B30" s="1"/>
      <c r="C30" s="1"/>
      <c r="D30" s="1"/>
      <c r="E30" s="1"/>
      <c r="F30" s="158"/>
      <c r="G30" s="141"/>
      <c r="H30" s="141"/>
      <c r="I30" s="141"/>
      <c r="J30" s="1"/>
      <c r="K30" s="1"/>
      <c r="L30" s="1"/>
      <c r="M30" s="1"/>
      <c r="N30" s="1"/>
      <c r="O30" s="1"/>
      <c r="P30" s="1"/>
      <c r="Q30" s="1"/>
      <c r="R30" s="1"/>
      <c r="S30" s="1"/>
      <c r="V30" s="1"/>
    </row>
    <row r="31" spans="1:26">
      <c r="A31" s="148"/>
      <c r="B31" s="148"/>
      <c r="C31" s="148"/>
      <c r="D31" s="148" t="s">
        <v>68</v>
      </c>
      <c r="E31" s="148"/>
      <c r="F31" s="162"/>
      <c r="G31" s="149"/>
      <c r="H31" s="149"/>
      <c r="I31" s="149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5"/>
      <c r="U31" s="145"/>
      <c r="V31" s="148"/>
      <c r="W31" s="145"/>
      <c r="X31" s="145"/>
      <c r="Y31" s="145"/>
      <c r="Z31" s="145"/>
    </row>
    <row r="32" spans="1:26" ht="25" customHeight="1">
      <c r="A32" s="166"/>
      <c r="B32" s="163" t="s">
        <v>120</v>
      </c>
      <c r="C32" s="167" t="s">
        <v>265</v>
      </c>
      <c r="D32" s="163" t="s">
        <v>266</v>
      </c>
      <c r="E32" s="163" t="s">
        <v>111</v>
      </c>
      <c r="F32" s="164">
        <v>356</v>
      </c>
      <c r="G32" s="165">
        <v>0</v>
      </c>
      <c r="H32" s="165">
        <v>0</v>
      </c>
      <c r="I32" s="165">
        <f t="shared" ref="I32:I44" si="5">ROUND(F32*(G32+H32),2)</f>
        <v>0</v>
      </c>
      <c r="J32" s="163">
        <f t="shared" ref="J32:J44" si="6">ROUND(F32*(N32),2)</f>
        <v>0</v>
      </c>
      <c r="K32" s="1">
        <f t="shared" ref="K32:K44" si="7">ROUND(F32*(O32),2)</f>
        <v>0</v>
      </c>
      <c r="L32" s="1">
        <f t="shared" ref="L32:L44" si="8">ROUND(F32*(G32),2)</f>
        <v>0</v>
      </c>
      <c r="M32" s="1">
        <f t="shared" ref="M32:M44" si="9">ROUND(F32*(H32),2)</f>
        <v>0</v>
      </c>
      <c r="N32" s="1">
        <v>0</v>
      </c>
      <c r="O32" s="1"/>
      <c r="P32" s="158"/>
      <c r="Q32" s="158"/>
      <c r="R32" s="158"/>
      <c r="S32" s="148"/>
      <c r="V32" s="162"/>
      <c r="Z32">
        <v>0</v>
      </c>
    </row>
    <row r="33" spans="1:26" ht="25" customHeight="1">
      <c r="A33" s="166"/>
      <c r="B33" s="163" t="s">
        <v>180</v>
      </c>
      <c r="C33" s="167" t="s">
        <v>267</v>
      </c>
      <c r="D33" s="163" t="s">
        <v>268</v>
      </c>
      <c r="E33" s="163" t="s">
        <v>111</v>
      </c>
      <c r="F33" s="164">
        <v>356</v>
      </c>
      <c r="G33" s="165">
        <v>0</v>
      </c>
      <c r="H33" s="165">
        <v>0</v>
      </c>
      <c r="I33" s="165">
        <f t="shared" si="5"/>
        <v>0</v>
      </c>
      <c r="J33" s="163">
        <f t="shared" si="6"/>
        <v>0</v>
      </c>
      <c r="K33" s="1">
        <f t="shared" si="7"/>
        <v>0</v>
      </c>
      <c r="L33" s="1">
        <f t="shared" si="8"/>
        <v>0</v>
      </c>
      <c r="M33" s="1">
        <f t="shared" si="9"/>
        <v>0</v>
      </c>
      <c r="N33" s="1">
        <v>0</v>
      </c>
      <c r="O33" s="1"/>
      <c r="P33" s="162">
        <v>2.2000000000000001E-4</v>
      </c>
      <c r="Q33" s="158"/>
      <c r="R33" s="158">
        <v>2.2000000000000001E-4</v>
      </c>
      <c r="S33" s="148">
        <f>ROUND(F33*(P33),3)</f>
        <v>7.8E-2</v>
      </c>
      <c r="V33" s="162"/>
      <c r="Z33">
        <v>0</v>
      </c>
    </row>
    <row r="34" spans="1:26" ht="25" customHeight="1">
      <c r="A34" s="166"/>
      <c r="B34" s="163" t="s">
        <v>120</v>
      </c>
      <c r="C34" s="167" t="s">
        <v>269</v>
      </c>
      <c r="D34" s="163" t="s">
        <v>270</v>
      </c>
      <c r="E34" s="163" t="s">
        <v>136</v>
      </c>
      <c r="F34" s="164">
        <v>2</v>
      </c>
      <c r="G34" s="165">
        <v>0</v>
      </c>
      <c r="H34" s="165">
        <v>0</v>
      </c>
      <c r="I34" s="165">
        <f t="shared" si="5"/>
        <v>0</v>
      </c>
      <c r="J34" s="163">
        <f t="shared" si="6"/>
        <v>0</v>
      </c>
      <c r="K34" s="1">
        <f t="shared" si="7"/>
        <v>0</v>
      </c>
      <c r="L34" s="1">
        <f t="shared" si="8"/>
        <v>0</v>
      </c>
      <c r="M34" s="1">
        <f t="shared" si="9"/>
        <v>0</v>
      </c>
      <c r="N34" s="1">
        <v>0</v>
      </c>
      <c r="O34" s="1"/>
      <c r="P34" s="162">
        <v>2.0000000000000002E-5</v>
      </c>
      <c r="Q34" s="158"/>
      <c r="R34" s="158">
        <v>2.0000000000000002E-5</v>
      </c>
      <c r="S34" s="148">
        <f>ROUND(F34*(P34),3)</f>
        <v>0</v>
      </c>
      <c r="V34" s="162"/>
      <c r="Z34">
        <v>0</v>
      </c>
    </row>
    <row r="35" spans="1:26" ht="25" customHeight="1">
      <c r="A35" s="166"/>
      <c r="B35" s="163" t="s">
        <v>120</v>
      </c>
      <c r="C35" s="167" t="s">
        <v>271</v>
      </c>
      <c r="D35" s="163" t="s">
        <v>272</v>
      </c>
      <c r="E35" s="163" t="s">
        <v>136</v>
      </c>
      <c r="F35" s="164">
        <v>32</v>
      </c>
      <c r="G35" s="165">
        <v>0</v>
      </c>
      <c r="H35" s="165">
        <v>0</v>
      </c>
      <c r="I35" s="165">
        <f t="shared" si="5"/>
        <v>0</v>
      </c>
      <c r="J35" s="163">
        <f t="shared" si="6"/>
        <v>0</v>
      </c>
      <c r="K35" s="1">
        <f t="shared" si="7"/>
        <v>0</v>
      </c>
      <c r="L35" s="1">
        <f t="shared" si="8"/>
        <v>0</v>
      </c>
      <c r="M35" s="1">
        <f t="shared" si="9"/>
        <v>0</v>
      </c>
      <c r="N35" s="1">
        <v>0</v>
      </c>
      <c r="O35" s="1"/>
      <c r="P35" s="158"/>
      <c r="Q35" s="158"/>
      <c r="R35" s="158"/>
      <c r="S35" s="148"/>
      <c r="V35" s="162"/>
      <c r="Z35">
        <v>0</v>
      </c>
    </row>
    <row r="36" spans="1:26" ht="25" customHeight="1">
      <c r="A36" s="166"/>
      <c r="B36" s="163" t="s">
        <v>157</v>
      </c>
      <c r="C36" s="167" t="s">
        <v>273</v>
      </c>
      <c r="D36" s="163" t="s">
        <v>274</v>
      </c>
      <c r="E36" s="163" t="s">
        <v>225</v>
      </c>
      <c r="F36" s="164">
        <v>32</v>
      </c>
      <c r="G36" s="165">
        <v>0</v>
      </c>
      <c r="H36" s="165">
        <v>0</v>
      </c>
      <c r="I36" s="165">
        <f t="shared" si="5"/>
        <v>0</v>
      </c>
      <c r="J36" s="163">
        <f t="shared" si="6"/>
        <v>0</v>
      </c>
      <c r="K36" s="1">
        <f t="shared" si="7"/>
        <v>0</v>
      </c>
      <c r="L36" s="1">
        <f t="shared" si="8"/>
        <v>0</v>
      </c>
      <c r="M36" s="1">
        <f t="shared" si="9"/>
        <v>0</v>
      </c>
      <c r="N36" s="1">
        <v>0</v>
      </c>
      <c r="O36" s="1"/>
      <c r="P36" s="162">
        <v>3.0000000000000001E-3</v>
      </c>
      <c r="Q36" s="158"/>
      <c r="R36" s="158">
        <v>3.0000000000000001E-3</v>
      </c>
      <c r="S36" s="148">
        <f>ROUND(F36*(P36),3)</f>
        <v>9.6000000000000002E-2</v>
      </c>
      <c r="V36" s="162"/>
      <c r="Z36">
        <v>0</v>
      </c>
    </row>
    <row r="37" spans="1:26" ht="25" customHeight="1">
      <c r="A37" s="166"/>
      <c r="B37" s="163" t="s">
        <v>120</v>
      </c>
      <c r="C37" s="167" t="s">
        <v>275</v>
      </c>
      <c r="D37" s="163" t="s">
        <v>276</v>
      </c>
      <c r="E37" s="163" t="s">
        <v>136</v>
      </c>
      <c r="F37" s="164">
        <v>32</v>
      </c>
      <c r="G37" s="165">
        <v>0</v>
      </c>
      <c r="H37" s="165">
        <v>0</v>
      </c>
      <c r="I37" s="165">
        <f t="shared" si="5"/>
        <v>0</v>
      </c>
      <c r="J37" s="163">
        <f t="shared" si="6"/>
        <v>0</v>
      </c>
      <c r="K37" s="1">
        <f t="shared" si="7"/>
        <v>0</v>
      </c>
      <c r="L37" s="1">
        <f t="shared" si="8"/>
        <v>0</v>
      </c>
      <c r="M37" s="1">
        <f t="shared" si="9"/>
        <v>0</v>
      </c>
      <c r="N37" s="1">
        <v>0</v>
      </c>
      <c r="O37" s="1"/>
      <c r="P37" s="162">
        <v>5.9119999999999999E-2</v>
      </c>
      <c r="Q37" s="158"/>
      <c r="R37" s="158">
        <v>5.9119999999999999E-2</v>
      </c>
      <c r="S37" s="148">
        <f>ROUND(F37*(P37),3)</f>
        <v>1.8919999999999999</v>
      </c>
      <c r="V37" s="162"/>
      <c r="Z37">
        <v>0</v>
      </c>
    </row>
    <row r="38" spans="1:26" ht="25" customHeight="1">
      <c r="A38" s="166"/>
      <c r="B38" s="163" t="s">
        <v>104</v>
      </c>
      <c r="C38" s="167" t="s">
        <v>277</v>
      </c>
      <c r="D38" s="163" t="s">
        <v>278</v>
      </c>
      <c r="E38" s="163" t="s">
        <v>279</v>
      </c>
      <c r="F38" s="164">
        <v>32</v>
      </c>
      <c r="G38" s="165">
        <v>0</v>
      </c>
      <c r="H38" s="165">
        <v>0</v>
      </c>
      <c r="I38" s="165">
        <f t="shared" si="5"/>
        <v>0</v>
      </c>
      <c r="J38" s="163">
        <f t="shared" si="6"/>
        <v>0</v>
      </c>
      <c r="K38" s="1">
        <f t="shared" si="7"/>
        <v>0</v>
      </c>
      <c r="L38" s="1">
        <f t="shared" si="8"/>
        <v>0</v>
      </c>
      <c r="M38" s="1">
        <f t="shared" si="9"/>
        <v>0</v>
      </c>
      <c r="N38" s="1">
        <v>0</v>
      </c>
      <c r="O38" s="1"/>
      <c r="P38" s="158"/>
      <c r="Q38" s="158"/>
      <c r="R38" s="158"/>
      <c r="S38" s="148"/>
      <c r="V38" s="162"/>
      <c r="Z38">
        <v>0</v>
      </c>
    </row>
    <row r="39" spans="1:26" ht="25" customHeight="1">
      <c r="A39" s="166"/>
      <c r="B39" s="163" t="s">
        <v>104</v>
      </c>
      <c r="C39" s="167" t="s">
        <v>280</v>
      </c>
      <c r="D39" s="163" t="s">
        <v>281</v>
      </c>
      <c r="E39" s="163" t="s">
        <v>279</v>
      </c>
      <c r="F39" s="164">
        <v>32</v>
      </c>
      <c r="G39" s="165">
        <v>0</v>
      </c>
      <c r="H39" s="165">
        <v>0</v>
      </c>
      <c r="I39" s="165">
        <f t="shared" si="5"/>
        <v>0</v>
      </c>
      <c r="J39" s="163">
        <f t="shared" si="6"/>
        <v>0</v>
      </c>
      <c r="K39" s="1">
        <f t="shared" si="7"/>
        <v>0</v>
      </c>
      <c r="L39" s="1">
        <f t="shared" si="8"/>
        <v>0</v>
      </c>
      <c r="M39" s="1">
        <f t="shared" si="9"/>
        <v>0</v>
      </c>
      <c r="N39" s="1">
        <v>0</v>
      </c>
      <c r="O39" s="1"/>
      <c r="P39" s="158"/>
      <c r="Q39" s="158"/>
      <c r="R39" s="158"/>
      <c r="S39" s="148"/>
      <c r="V39" s="162"/>
      <c r="Z39">
        <v>0</v>
      </c>
    </row>
    <row r="40" spans="1:26" ht="25" customHeight="1">
      <c r="A40" s="166"/>
      <c r="B40" s="163" t="s">
        <v>120</v>
      </c>
      <c r="C40" s="167" t="s">
        <v>282</v>
      </c>
      <c r="D40" s="163" t="s">
        <v>283</v>
      </c>
      <c r="E40" s="163" t="s">
        <v>111</v>
      </c>
      <c r="F40" s="164">
        <v>243</v>
      </c>
      <c r="G40" s="165">
        <v>0</v>
      </c>
      <c r="H40" s="165">
        <v>0</v>
      </c>
      <c r="I40" s="165">
        <f t="shared" si="5"/>
        <v>0</v>
      </c>
      <c r="J40" s="163">
        <f t="shared" si="6"/>
        <v>0</v>
      </c>
      <c r="K40" s="1">
        <f t="shared" si="7"/>
        <v>0</v>
      </c>
      <c r="L40" s="1">
        <f t="shared" si="8"/>
        <v>0</v>
      </c>
      <c r="M40" s="1">
        <f t="shared" si="9"/>
        <v>0</v>
      </c>
      <c r="N40" s="1">
        <v>0</v>
      </c>
      <c r="O40" s="1"/>
      <c r="P40" s="158"/>
      <c r="Q40" s="158"/>
      <c r="R40" s="158"/>
      <c r="S40" s="148"/>
      <c r="V40" s="162"/>
      <c r="Z40">
        <v>0</v>
      </c>
    </row>
    <row r="41" spans="1:26" ht="25" customHeight="1">
      <c r="A41" s="166"/>
      <c r="B41" s="163" t="s">
        <v>120</v>
      </c>
      <c r="C41" s="167" t="s">
        <v>284</v>
      </c>
      <c r="D41" s="163" t="s">
        <v>285</v>
      </c>
      <c r="E41" s="163" t="s">
        <v>111</v>
      </c>
      <c r="F41" s="164">
        <v>243</v>
      </c>
      <c r="G41" s="165">
        <v>0</v>
      </c>
      <c r="H41" s="165">
        <v>0</v>
      </c>
      <c r="I41" s="165">
        <f t="shared" si="5"/>
        <v>0</v>
      </c>
      <c r="J41" s="163">
        <f t="shared" si="6"/>
        <v>0</v>
      </c>
      <c r="K41" s="1">
        <f t="shared" si="7"/>
        <v>0</v>
      </c>
      <c r="L41" s="1">
        <f t="shared" si="8"/>
        <v>0</v>
      </c>
      <c r="M41" s="1">
        <f t="shared" si="9"/>
        <v>0</v>
      </c>
      <c r="N41" s="1">
        <v>0</v>
      </c>
      <c r="O41" s="1"/>
      <c r="P41" s="158"/>
      <c r="Q41" s="158"/>
      <c r="R41" s="158"/>
      <c r="S41" s="148"/>
      <c r="V41" s="162"/>
      <c r="Z41">
        <v>0</v>
      </c>
    </row>
    <row r="42" spans="1:26" ht="25" customHeight="1">
      <c r="A42" s="166"/>
      <c r="B42" s="163" t="s">
        <v>286</v>
      </c>
      <c r="C42" s="167" t="s">
        <v>287</v>
      </c>
      <c r="D42" s="163" t="s">
        <v>288</v>
      </c>
      <c r="E42" s="163" t="s">
        <v>92</v>
      </c>
      <c r="F42" s="164">
        <v>7.7759999999999998</v>
      </c>
      <c r="G42" s="165">
        <v>0</v>
      </c>
      <c r="H42" s="165">
        <v>0</v>
      </c>
      <c r="I42" s="165">
        <f t="shared" si="5"/>
        <v>0</v>
      </c>
      <c r="J42" s="163">
        <f t="shared" si="6"/>
        <v>0</v>
      </c>
      <c r="K42" s="1">
        <f t="shared" si="7"/>
        <v>0</v>
      </c>
      <c r="L42" s="1">
        <f t="shared" si="8"/>
        <v>0</v>
      </c>
      <c r="M42" s="1">
        <f t="shared" si="9"/>
        <v>0</v>
      </c>
      <c r="N42" s="1">
        <v>0</v>
      </c>
      <c r="O42" s="1"/>
      <c r="P42" s="162">
        <v>1.09283</v>
      </c>
      <c r="Q42" s="158"/>
      <c r="R42" s="158">
        <v>1.09283</v>
      </c>
      <c r="S42" s="148">
        <f>ROUND(F42*(P42),3)</f>
        <v>8.4979999999999993</v>
      </c>
      <c r="V42" s="162"/>
      <c r="Z42">
        <v>0</v>
      </c>
    </row>
    <row r="43" spans="1:26" ht="25" customHeight="1">
      <c r="A43" s="166"/>
      <c r="B43" s="163" t="s">
        <v>289</v>
      </c>
      <c r="C43" s="167" t="s">
        <v>290</v>
      </c>
      <c r="D43" s="163" t="s">
        <v>291</v>
      </c>
      <c r="E43" s="163" t="s">
        <v>292</v>
      </c>
      <c r="F43" s="164">
        <v>1</v>
      </c>
      <c r="G43" s="165">
        <v>0</v>
      </c>
      <c r="H43" s="165">
        <v>0</v>
      </c>
      <c r="I43" s="165">
        <f t="shared" si="5"/>
        <v>0</v>
      </c>
      <c r="J43" s="163">
        <f t="shared" si="6"/>
        <v>0</v>
      </c>
      <c r="K43" s="1">
        <f t="shared" si="7"/>
        <v>0</v>
      </c>
      <c r="L43" s="1">
        <f t="shared" si="8"/>
        <v>0</v>
      </c>
      <c r="M43" s="1">
        <f t="shared" si="9"/>
        <v>0</v>
      </c>
      <c r="N43" s="1">
        <v>0</v>
      </c>
      <c r="O43" s="1"/>
      <c r="P43" s="162">
        <v>3.4</v>
      </c>
      <c r="Q43" s="158"/>
      <c r="R43" s="158">
        <v>3.4</v>
      </c>
      <c r="S43" s="148">
        <f>ROUND(F43*(P43),3)</f>
        <v>3.4</v>
      </c>
      <c r="V43" s="162"/>
      <c r="Z43">
        <v>0</v>
      </c>
    </row>
    <row r="44" spans="1:26" ht="25" customHeight="1">
      <c r="A44" s="166"/>
      <c r="B44" s="163" t="s">
        <v>120</v>
      </c>
      <c r="C44" s="167" t="s">
        <v>207</v>
      </c>
      <c r="D44" s="163" t="s">
        <v>293</v>
      </c>
      <c r="E44" s="163" t="s">
        <v>136</v>
      </c>
      <c r="F44" s="164">
        <v>2</v>
      </c>
      <c r="G44" s="165">
        <v>0</v>
      </c>
      <c r="H44" s="165">
        <v>0</v>
      </c>
      <c r="I44" s="165">
        <f t="shared" si="5"/>
        <v>0</v>
      </c>
      <c r="J44" s="163">
        <f t="shared" si="6"/>
        <v>0</v>
      </c>
      <c r="K44" s="1">
        <f t="shared" si="7"/>
        <v>0</v>
      </c>
      <c r="L44" s="1">
        <f t="shared" si="8"/>
        <v>0</v>
      </c>
      <c r="M44" s="1">
        <f t="shared" si="9"/>
        <v>0</v>
      </c>
      <c r="N44" s="1">
        <v>0</v>
      </c>
      <c r="O44" s="1"/>
      <c r="P44" s="162">
        <v>7.2000000000000005E-4</v>
      </c>
      <c r="Q44" s="158"/>
      <c r="R44" s="158">
        <v>7.2000000000000005E-4</v>
      </c>
      <c r="S44" s="148">
        <f>ROUND(F44*(P44),3)</f>
        <v>1E-3</v>
      </c>
      <c r="V44" s="162"/>
      <c r="Z44">
        <v>0</v>
      </c>
    </row>
    <row r="45" spans="1:26">
      <c r="A45" s="148"/>
      <c r="B45" s="148"/>
      <c r="C45" s="148"/>
      <c r="D45" s="148" t="s">
        <v>68</v>
      </c>
      <c r="E45" s="148"/>
      <c r="F45" s="162"/>
      <c r="G45" s="151">
        <f>ROUND((SUM(L31:L44))/1,2)</f>
        <v>0</v>
      </c>
      <c r="H45" s="151">
        <f>ROUND((SUM(M31:M44))/1,2)</f>
        <v>0</v>
      </c>
      <c r="I45" s="151">
        <f>ROUND((SUM(I31:I44))/1,2)</f>
        <v>0</v>
      </c>
      <c r="J45" s="148"/>
      <c r="K45" s="148"/>
      <c r="L45" s="148">
        <f>ROUND((SUM(L31:L44))/1,2)</f>
        <v>0</v>
      </c>
      <c r="M45" s="148">
        <f>ROUND((SUM(M31:M44))/1,2)</f>
        <v>0</v>
      </c>
      <c r="N45" s="148"/>
      <c r="O45" s="148"/>
      <c r="P45" s="168"/>
      <c r="Q45" s="148"/>
      <c r="R45" s="148"/>
      <c r="S45" s="168">
        <f>ROUND((SUM(S31:S44))/1,2)</f>
        <v>13.97</v>
      </c>
      <c r="T45" s="145"/>
      <c r="U45" s="145"/>
      <c r="V45" s="2">
        <f>ROUND((SUM(V31:V44))/1,2)</f>
        <v>0</v>
      </c>
      <c r="W45" s="145"/>
      <c r="X45" s="145"/>
      <c r="Y45" s="145"/>
      <c r="Z45" s="145"/>
    </row>
    <row r="46" spans="1:26">
      <c r="A46" s="1"/>
      <c r="B46" s="1"/>
      <c r="C46" s="1"/>
      <c r="D46" s="1"/>
      <c r="E46" s="1"/>
      <c r="F46" s="158"/>
      <c r="G46" s="141"/>
      <c r="H46" s="141"/>
      <c r="I46" s="141"/>
      <c r="J46" s="1"/>
      <c r="K46" s="1"/>
      <c r="L46" s="1"/>
      <c r="M46" s="1"/>
      <c r="N46" s="1"/>
      <c r="O46" s="1"/>
      <c r="P46" s="1"/>
      <c r="Q46" s="1"/>
      <c r="R46" s="1"/>
      <c r="S46" s="1"/>
      <c r="V46" s="1"/>
    </row>
    <row r="47" spans="1:26">
      <c r="A47" s="148"/>
      <c r="B47" s="148"/>
      <c r="C47" s="148"/>
      <c r="D47" s="148" t="s">
        <v>69</v>
      </c>
      <c r="E47" s="148"/>
      <c r="F47" s="162"/>
      <c r="G47" s="149"/>
      <c r="H47" s="149"/>
      <c r="I47" s="149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5"/>
      <c r="U47" s="145"/>
      <c r="V47" s="148"/>
      <c r="W47" s="145"/>
      <c r="X47" s="145"/>
      <c r="Y47" s="145"/>
      <c r="Z47" s="145"/>
    </row>
    <row r="48" spans="1:26" ht="25" customHeight="1">
      <c r="A48" s="166"/>
      <c r="B48" s="163" t="s">
        <v>226</v>
      </c>
      <c r="C48" s="167" t="s">
        <v>227</v>
      </c>
      <c r="D48" s="163" t="s">
        <v>228</v>
      </c>
      <c r="E48" s="163" t="s">
        <v>97</v>
      </c>
      <c r="F48" s="164">
        <v>40</v>
      </c>
      <c r="G48" s="165">
        <v>0</v>
      </c>
      <c r="H48" s="165">
        <v>0</v>
      </c>
      <c r="I48" s="165">
        <f>ROUND(F48*(G48+H48),2)</f>
        <v>0</v>
      </c>
      <c r="J48" s="163">
        <f>ROUND(F48*(N48),2)</f>
        <v>0</v>
      </c>
      <c r="K48" s="1">
        <f>ROUND(F48*(O48),2)</f>
        <v>0</v>
      </c>
      <c r="L48" s="1">
        <f>ROUND(F48*(G48),2)</f>
        <v>0</v>
      </c>
      <c r="M48" s="1">
        <f>ROUND(F48*(H48),2)</f>
        <v>0</v>
      </c>
      <c r="N48" s="1">
        <v>0</v>
      </c>
      <c r="O48" s="1"/>
      <c r="P48" s="158"/>
      <c r="Q48" s="158"/>
      <c r="R48" s="158"/>
      <c r="S48" s="148"/>
      <c r="V48" s="162">
        <f>ROUND(F48*(X48),3)</f>
        <v>9.6</v>
      </c>
      <c r="X48">
        <v>0.24</v>
      </c>
      <c r="Z48">
        <v>0</v>
      </c>
    </row>
    <row r="49" spans="1:26" ht="25" customHeight="1">
      <c r="A49" s="166"/>
      <c r="B49" s="163" t="s">
        <v>226</v>
      </c>
      <c r="C49" s="167" t="s">
        <v>294</v>
      </c>
      <c r="D49" s="163" t="s">
        <v>295</v>
      </c>
      <c r="E49" s="163" t="s">
        <v>97</v>
      </c>
      <c r="F49" s="164">
        <v>40</v>
      </c>
      <c r="G49" s="165">
        <v>0</v>
      </c>
      <c r="H49" s="165">
        <v>0</v>
      </c>
      <c r="I49" s="165">
        <f>ROUND(F49*(G49+H49),2)</f>
        <v>0</v>
      </c>
      <c r="J49" s="163">
        <f>ROUND(F49*(N49),2)</f>
        <v>0</v>
      </c>
      <c r="K49" s="1">
        <f>ROUND(F49*(O49),2)</f>
        <v>0</v>
      </c>
      <c r="L49" s="1">
        <f>ROUND(F49*(G49),2)</f>
        <v>0</v>
      </c>
      <c r="M49" s="1">
        <f>ROUND(F49*(H49),2)</f>
        <v>0</v>
      </c>
      <c r="N49" s="1">
        <v>0</v>
      </c>
      <c r="O49" s="1"/>
      <c r="P49" s="158"/>
      <c r="Q49" s="158"/>
      <c r="R49" s="158"/>
      <c r="S49" s="148"/>
      <c r="V49" s="162">
        <f>ROUND(F49*(X49),3)</f>
        <v>9</v>
      </c>
      <c r="X49">
        <v>0.22500000000000001</v>
      </c>
      <c r="Z49">
        <v>0</v>
      </c>
    </row>
    <row r="50" spans="1:26" ht="25" customHeight="1">
      <c r="A50" s="166"/>
      <c r="B50" s="163" t="s">
        <v>226</v>
      </c>
      <c r="C50" s="167" t="s">
        <v>296</v>
      </c>
      <c r="D50" s="163" t="s">
        <v>297</v>
      </c>
      <c r="E50" s="163" t="s">
        <v>111</v>
      </c>
      <c r="F50" s="164">
        <v>80</v>
      </c>
      <c r="G50" s="165">
        <v>0</v>
      </c>
      <c r="H50" s="165">
        <v>0</v>
      </c>
      <c r="I50" s="165">
        <f>ROUND(F50*(G50+H50),2)</f>
        <v>0</v>
      </c>
      <c r="J50" s="163">
        <f>ROUND(F50*(N50),2)</f>
        <v>0</v>
      </c>
      <c r="K50" s="1">
        <f>ROUND(F50*(O50),2)</f>
        <v>0</v>
      </c>
      <c r="L50" s="1">
        <f>ROUND(F50*(G50),2)</f>
        <v>0</v>
      </c>
      <c r="M50" s="1">
        <f>ROUND(F50*(H50),2)</f>
        <v>0</v>
      </c>
      <c r="N50" s="1">
        <v>0</v>
      </c>
      <c r="O50" s="1"/>
      <c r="P50" s="162">
        <v>1.6000000000000001E-4</v>
      </c>
      <c r="Q50" s="158"/>
      <c r="R50" s="158">
        <v>1.6000000000000001E-4</v>
      </c>
      <c r="S50" s="148">
        <f>ROUND(F50*(P50),3)</f>
        <v>1.2999999999999999E-2</v>
      </c>
      <c r="V50" s="162"/>
      <c r="Z50">
        <v>0</v>
      </c>
    </row>
    <row r="51" spans="1:26" ht="25" customHeight="1">
      <c r="A51" s="166"/>
      <c r="B51" s="163" t="s">
        <v>226</v>
      </c>
      <c r="C51" s="167" t="s">
        <v>233</v>
      </c>
      <c r="D51" s="163" t="s">
        <v>234</v>
      </c>
      <c r="E51" s="163" t="s">
        <v>235</v>
      </c>
      <c r="F51" s="164">
        <v>18.600000000000001</v>
      </c>
      <c r="G51" s="165">
        <v>0</v>
      </c>
      <c r="H51" s="165">
        <v>0</v>
      </c>
      <c r="I51" s="165">
        <f>ROUND(F51*(G51+H51),2)</f>
        <v>0</v>
      </c>
      <c r="J51" s="163">
        <f>ROUND(F51*(N51),2)</f>
        <v>0</v>
      </c>
      <c r="K51" s="1">
        <f>ROUND(F51*(O51),2)</f>
        <v>0</v>
      </c>
      <c r="L51" s="1">
        <f>ROUND(F51*(G51),2)</f>
        <v>0</v>
      </c>
      <c r="M51" s="1">
        <f>ROUND(F51*(H51),2)</f>
        <v>0</v>
      </c>
      <c r="N51" s="1">
        <v>0</v>
      </c>
      <c r="O51" s="1"/>
      <c r="P51" s="158"/>
      <c r="Q51" s="158"/>
      <c r="R51" s="158"/>
      <c r="S51" s="148"/>
      <c r="V51" s="162"/>
      <c r="Z51">
        <v>0</v>
      </c>
    </row>
    <row r="52" spans="1:26" ht="25" customHeight="1">
      <c r="A52" s="166"/>
      <c r="B52" s="163" t="s">
        <v>226</v>
      </c>
      <c r="C52" s="167" t="s">
        <v>236</v>
      </c>
      <c r="D52" s="163" t="s">
        <v>237</v>
      </c>
      <c r="E52" s="163" t="s">
        <v>235</v>
      </c>
      <c r="F52" s="164">
        <v>18.600000000000001</v>
      </c>
      <c r="G52" s="165">
        <v>0</v>
      </c>
      <c r="H52" s="165">
        <v>0</v>
      </c>
      <c r="I52" s="165">
        <f>ROUND(F52*(G52+H52),2)</f>
        <v>0</v>
      </c>
      <c r="J52" s="163">
        <f>ROUND(F52*(N52),2)</f>
        <v>0</v>
      </c>
      <c r="K52" s="1">
        <f>ROUND(F52*(O52),2)</f>
        <v>0</v>
      </c>
      <c r="L52" s="1">
        <f>ROUND(F52*(G52),2)</f>
        <v>0</v>
      </c>
      <c r="M52" s="1">
        <f>ROUND(F52*(H52),2)</f>
        <v>0</v>
      </c>
      <c r="N52" s="1">
        <v>0</v>
      </c>
      <c r="O52" s="1"/>
      <c r="P52" s="158"/>
      <c r="Q52" s="158"/>
      <c r="R52" s="158"/>
      <c r="S52" s="148"/>
      <c r="V52" s="162"/>
      <c r="Z52">
        <v>0</v>
      </c>
    </row>
    <row r="53" spans="1:26">
      <c r="A53" s="148"/>
      <c r="B53" s="148"/>
      <c r="C53" s="148"/>
      <c r="D53" s="148" t="s">
        <v>69</v>
      </c>
      <c r="E53" s="148"/>
      <c r="F53" s="162"/>
      <c r="G53" s="151">
        <f>ROUND((SUM(L47:L52))/1,2)</f>
        <v>0</v>
      </c>
      <c r="H53" s="151">
        <f>ROUND((SUM(M47:M52))/1,2)</f>
        <v>0</v>
      </c>
      <c r="I53" s="151">
        <f>ROUND((SUM(I47:I52))/1,2)</f>
        <v>0</v>
      </c>
      <c r="J53" s="148"/>
      <c r="K53" s="148"/>
      <c r="L53" s="148">
        <f>ROUND((SUM(L47:L52))/1,2)</f>
        <v>0</v>
      </c>
      <c r="M53" s="148">
        <f>ROUND((SUM(M47:M52))/1,2)</f>
        <v>0</v>
      </c>
      <c r="N53" s="148"/>
      <c r="O53" s="148"/>
      <c r="P53" s="168"/>
      <c r="Q53" s="148"/>
      <c r="R53" s="148"/>
      <c r="S53" s="168">
        <f>ROUND((SUM(S47:S52))/1,2)</f>
        <v>0.01</v>
      </c>
      <c r="T53" s="145"/>
      <c r="U53" s="145"/>
      <c r="V53" s="2">
        <f>ROUND((SUM(V47:V52))/1,2)</f>
        <v>18.600000000000001</v>
      </c>
      <c r="W53" s="145"/>
      <c r="X53" s="145"/>
      <c r="Y53" s="145"/>
      <c r="Z53" s="145"/>
    </row>
    <row r="54" spans="1:26">
      <c r="A54" s="1"/>
      <c r="B54" s="1"/>
      <c r="C54" s="1"/>
      <c r="D54" s="1"/>
      <c r="E54" s="1"/>
      <c r="F54" s="158"/>
      <c r="G54" s="141"/>
      <c r="H54" s="141"/>
      <c r="I54" s="141"/>
      <c r="J54" s="1"/>
      <c r="K54" s="1"/>
      <c r="L54" s="1"/>
      <c r="M54" s="1"/>
      <c r="N54" s="1"/>
      <c r="O54" s="1"/>
      <c r="P54" s="1"/>
      <c r="Q54" s="1"/>
      <c r="R54" s="1"/>
      <c r="S54" s="1"/>
      <c r="V54" s="1"/>
    </row>
    <row r="55" spans="1:26">
      <c r="A55" s="148"/>
      <c r="B55" s="148"/>
      <c r="C55" s="148"/>
      <c r="D55" s="148" t="s">
        <v>70</v>
      </c>
      <c r="E55" s="148"/>
      <c r="F55" s="162"/>
      <c r="G55" s="149"/>
      <c r="H55" s="149"/>
      <c r="I55" s="149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5"/>
      <c r="U55" s="145"/>
      <c r="V55" s="148"/>
      <c r="W55" s="145"/>
      <c r="X55" s="145"/>
      <c r="Y55" s="145"/>
      <c r="Z55" s="145"/>
    </row>
    <row r="56" spans="1:26" ht="25" customHeight="1">
      <c r="A56" s="166"/>
      <c r="B56" s="163" t="s">
        <v>120</v>
      </c>
      <c r="C56" s="167" t="s">
        <v>241</v>
      </c>
      <c r="D56" s="163" t="s">
        <v>242</v>
      </c>
      <c r="E56" s="163" t="s">
        <v>235</v>
      </c>
      <c r="F56" s="164">
        <v>179.01</v>
      </c>
      <c r="G56" s="165">
        <v>0</v>
      </c>
      <c r="H56" s="165">
        <v>0</v>
      </c>
      <c r="I56" s="165">
        <f>ROUND(F56*(G56+H56),2)</f>
        <v>0</v>
      </c>
      <c r="J56" s="163">
        <f>ROUND(F56*(N56),2)</f>
        <v>0</v>
      </c>
      <c r="K56" s="1">
        <f>ROUND(F56*(O56),2)</f>
        <v>0</v>
      </c>
      <c r="L56" s="1">
        <f>ROUND(F56*(G56),2)</f>
        <v>0</v>
      </c>
      <c r="M56" s="1">
        <f>ROUND(F56*(H56),2)</f>
        <v>0</v>
      </c>
      <c r="N56" s="1">
        <v>0</v>
      </c>
      <c r="O56" s="1"/>
      <c r="P56" s="158"/>
      <c r="Q56" s="158"/>
      <c r="R56" s="158"/>
      <c r="S56" s="148"/>
      <c r="V56" s="162"/>
      <c r="Z56">
        <v>0</v>
      </c>
    </row>
    <row r="57" spans="1:26" ht="25" customHeight="1">
      <c r="A57" s="166"/>
      <c r="B57" s="163" t="s">
        <v>127</v>
      </c>
      <c r="C57" s="167" t="s">
        <v>243</v>
      </c>
      <c r="D57" s="163" t="s">
        <v>244</v>
      </c>
      <c r="E57" s="163" t="s">
        <v>235</v>
      </c>
      <c r="F57" s="164">
        <v>32.880000000000003</v>
      </c>
      <c r="G57" s="165">
        <v>0</v>
      </c>
      <c r="H57" s="165">
        <v>0</v>
      </c>
      <c r="I57" s="165">
        <f>ROUND(F57*(G57+H57),2)</f>
        <v>0</v>
      </c>
      <c r="J57" s="163">
        <f>ROUND(F57*(N57),2)</f>
        <v>0</v>
      </c>
      <c r="K57" s="1">
        <f>ROUND(F57*(O57),2)</f>
        <v>0</v>
      </c>
      <c r="L57" s="1">
        <f>ROUND(F57*(G57),2)</f>
        <v>0</v>
      </c>
      <c r="M57" s="1">
        <f>ROUND(F57*(H57),2)</f>
        <v>0</v>
      </c>
      <c r="N57" s="1">
        <v>0</v>
      </c>
      <c r="O57" s="1"/>
      <c r="P57" s="158"/>
      <c r="Q57" s="158"/>
      <c r="R57" s="158"/>
      <c r="S57" s="148"/>
      <c r="V57" s="162"/>
      <c r="Z57">
        <v>0</v>
      </c>
    </row>
    <row r="58" spans="1:26">
      <c r="A58" s="148"/>
      <c r="B58" s="148"/>
      <c r="C58" s="148"/>
      <c r="D58" s="148" t="s">
        <v>70</v>
      </c>
      <c r="E58" s="148"/>
      <c r="F58" s="162"/>
      <c r="G58" s="151">
        <f>ROUND((SUM(L55:L57))/1,2)</f>
        <v>0</v>
      </c>
      <c r="H58" s="151">
        <f>ROUND((SUM(M55:M57))/1,2)</f>
        <v>0</v>
      </c>
      <c r="I58" s="151">
        <f>ROUND((SUM(I55:I57))/1,2)</f>
        <v>0</v>
      </c>
      <c r="J58" s="148"/>
      <c r="K58" s="148"/>
      <c r="L58" s="148">
        <f>ROUND((SUM(L55:L57))/1,2)</f>
        <v>0</v>
      </c>
      <c r="M58" s="148">
        <f>ROUND((SUM(M55:M57))/1,2)</f>
        <v>0</v>
      </c>
      <c r="N58" s="148"/>
      <c r="O58" s="148"/>
      <c r="P58" s="168"/>
      <c r="Q58" s="148"/>
      <c r="R58" s="148"/>
      <c r="S58" s="168">
        <f>ROUND((SUM(S55:S57))/1,2)</f>
        <v>0</v>
      </c>
      <c r="T58" s="145"/>
      <c r="U58" s="145"/>
      <c r="V58" s="2">
        <f>ROUND((SUM(V55:V57))/1,2)</f>
        <v>0</v>
      </c>
      <c r="W58" s="145"/>
      <c r="X58" s="145"/>
      <c r="Y58" s="145"/>
      <c r="Z58" s="145"/>
    </row>
    <row r="59" spans="1:26">
      <c r="A59" s="1"/>
      <c r="B59" s="1"/>
      <c r="C59" s="1"/>
      <c r="D59" s="1"/>
      <c r="E59" s="1"/>
      <c r="F59" s="158"/>
      <c r="G59" s="141"/>
      <c r="H59" s="141"/>
      <c r="I59" s="141"/>
      <c r="J59" s="1"/>
      <c r="K59" s="1"/>
      <c r="L59" s="1"/>
      <c r="M59" s="1"/>
      <c r="N59" s="1"/>
      <c r="O59" s="1"/>
      <c r="P59" s="1"/>
      <c r="Q59" s="1"/>
      <c r="R59" s="1"/>
      <c r="S59" s="1"/>
      <c r="V59" s="1"/>
    </row>
    <row r="60" spans="1:26">
      <c r="A60" s="148"/>
      <c r="B60" s="148"/>
      <c r="C60" s="148"/>
      <c r="D60" s="2" t="s">
        <v>64</v>
      </c>
      <c r="E60" s="148"/>
      <c r="F60" s="162"/>
      <c r="G60" s="151">
        <f>ROUND((SUM(L9:L59))/2,2)</f>
        <v>0</v>
      </c>
      <c r="H60" s="151">
        <f>ROUND((SUM(M9:M59))/2,2)</f>
        <v>0</v>
      </c>
      <c r="I60" s="151">
        <f>ROUND((SUM(I9:I59))/2,2)</f>
        <v>0</v>
      </c>
      <c r="J60" s="149"/>
      <c r="K60" s="148"/>
      <c r="L60" s="149">
        <f>ROUND((SUM(L9:L59))/2,2)</f>
        <v>0</v>
      </c>
      <c r="M60" s="149">
        <f>ROUND((SUM(M9:M59))/2,2)</f>
        <v>0</v>
      </c>
      <c r="N60" s="148"/>
      <c r="O60" s="148"/>
      <c r="P60" s="168"/>
      <c r="Q60" s="148"/>
      <c r="R60" s="148"/>
      <c r="S60" s="168">
        <f>ROUND((SUM(S9:S59))/2,2)</f>
        <v>211.89</v>
      </c>
      <c r="T60" s="145"/>
      <c r="U60" s="145"/>
      <c r="V60" s="2">
        <f>ROUND((SUM(V9:V59))/2,2)</f>
        <v>18.600000000000001</v>
      </c>
    </row>
    <row r="61" spans="1:26">
      <c r="A61" s="1"/>
      <c r="B61" s="1"/>
      <c r="C61" s="1"/>
      <c r="D61" s="1"/>
      <c r="E61" s="1"/>
      <c r="F61" s="158"/>
      <c r="G61" s="141"/>
      <c r="H61" s="141"/>
      <c r="I61" s="141"/>
      <c r="J61" s="1"/>
      <c r="K61" s="1"/>
      <c r="L61" s="1"/>
      <c r="M61" s="1"/>
      <c r="N61" s="1"/>
      <c r="O61" s="1"/>
      <c r="P61" s="1"/>
      <c r="Q61" s="1"/>
      <c r="R61" s="1"/>
      <c r="S61" s="1"/>
      <c r="V61" s="1"/>
    </row>
    <row r="62" spans="1:26">
      <c r="A62" s="148"/>
      <c r="B62" s="148"/>
      <c r="C62" s="148"/>
      <c r="D62" s="2" t="s">
        <v>71</v>
      </c>
      <c r="E62" s="148"/>
      <c r="F62" s="162"/>
      <c r="G62" s="149"/>
      <c r="H62" s="149"/>
      <c r="I62" s="149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5"/>
      <c r="U62" s="145"/>
      <c r="V62" s="148"/>
      <c r="W62" s="145"/>
      <c r="X62" s="145"/>
      <c r="Y62" s="145"/>
      <c r="Z62" s="145"/>
    </row>
    <row r="63" spans="1:26">
      <c r="A63" s="148"/>
      <c r="B63" s="148"/>
      <c r="C63" s="148"/>
      <c r="D63" s="148" t="s">
        <v>72</v>
      </c>
      <c r="E63" s="148"/>
      <c r="F63" s="162"/>
      <c r="G63" s="149"/>
      <c r="H63" s="149"/>
      <c r="I63" s="149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5"/>
      <c r="U63" s="145"/>
      <c r="V63" s="148"/>
      <c r="W63" s="145"/>
      <c r="X63" s="145"/>
      <c r="Y63" s="145"/>
      <c r="Z63" s="145"/>
    </row>
    <row r="64" spans="1:26" ht="25" customHeight="1">
      <c r="A64" s="166"/>
      <c r="B64" s="163" t="s">
        <v>245</v>
      </c>
      <c r="C64" s="167" t="s">
        <v>246</v>
      </c>
      <c r="D64" s="163" t="s">
        <v>247</v>
      </c>
      <c r="E64" s="163" t="s">
        <v>136</v>
      </c>
      <c r="F64" s="164">
        <v>32</v>
      </c>
      <c r="G64" s="165">
        <v>0</v>
      </c>
      <c r="H64" s="165">
        <v>0</v>
      </c>
      <c r="I64" s="165">
        <f>ROUND(F64*(G64+H64),2)</f>
        <v>0</v>
      </c>
      <c r="J64" s="163">
        <f>ROUND(F64*(N64),2)</f>
        <v>0</v>
      </c>
      <c r="K64" s="1">
        <f>ROUND(F64*(O64),2)</f>
        <v>0</v>
      </c>
      <c r="L64" s="1">
        <f>ROUND(F64*(G64),2)</f>
        <v>0</v>
      </c>
      <c r="M64" s="1">
        <f>ROUND(F64*(H64),2)</f>
        <v>0</v>
      </c>
      <c r="N64" s="1">
        <v>0</v>
      </c>
      <c r="O64" s="1"/>
      <c r="P64" s="158"/>
      <c r="Q64" s="158"/>
      <c r="R64" s="158"/>
      <c r="S64" s="148"/>
      <c r="V64" s="162"/>
      <c r="Z64">
        <v>0</v>
      </c>
    </row>
    <row r="65" spans="1:26" ht="25" customHeight="1">
      <c r="A65" s="166"/>
      <c r="B65" s="163" t="s">
        <v>245</v>
      </c>
      <c r="C65" s="167" t="s">
        <v>248</v>
      </c>
      <c r="D65" s="163" t="s">
        <v>249</v>
      </c>
      <c r="E65" s="163" t="s">
        <v>111</v>
      </c>
      <c r="F65" s="164">
        <v>400</v>
      </c>
      <c r="G65" s="165">
        <v>0</v>
      </c>
      <c r="H65" s="165">
        <v>0</v>
      </c>
      <c r="I65" s="165">
        <f>ROUND(F65*(G65+H65),2)</f>
        <v>0</v>
      </c>
      <c r="J65" s="163">
        <f>ROUND(F65*(N65),2)</f>
        <v>0</v>
      </c>
      <c r="K65" s="1">
        <f>ROUND(F65*(O65),2)</f>
        <v>0</v>
      </c>
      <c r="L65" s="1">
        <f>ROUND(F65*(G65),2)</f>
        <v>0</v>
      </c>
      <c r="M65" s="1">
        <f>ROUND(F65*(H65),2)</f>
        <v>0</v>
      </c>
      <c r="N65" s="1">
        <v>0</v>
      </c>
      <c r="O65" s="1"/>
      <c r="P65" s="158"/>
      <c r="Q65" s="158"/>
      <c r="R65" s="158"/>
      <c r="S65" s="148"/>
      <c r="V65" s="162"/>
      <c r="Z65">
        <v>0</v>
      </c>
    </row>
    <row r="66" spans="1:26" ht="25" customHeight="1">
      <c r="A66" s="166"/>
      <c r="B66" s="163" t="s">
        <v>250</v>
      </c>
      <c r="C66" s="167" t="s">
        <v>251</v>
      </c>
      <c r="D66" s="163" t="s">
        <v>252</v>
      </c>
      <c r="E66" s="163" t="s">
        <v>111</v>
      </c>
      <c r="F66" s="164">
        <v>400</v>
      </c>
      <c r="G66" s="165">
        <v>0</v>
      </c>
      <c r="H66" s="165">
        <v>0</v>
      </c>
      <c r="I66" s="165">
        <f>ROUND(F66*(G66+H66),2)</f>
        <v>0</v>
      </c>
      <c r="J66" s="163">
        <f>ROUND(F66*(N66),2)</f>
        <v>0</v>
      </c>
      <c r="K66" s="1">
        <f>ROUND(F66*(O66),2)</f>
        <v>0</v>
      </c>
      <c r="L66" s="1">
        <f>ROUND(F66*(G66),2)</f>
        <v>0</v>
      </c>
      <c r="M66" s="1">
        <f>ROUND(F66*(H66),2)</f>
        <v>0</v>
      </c>
      <c r="N66" s="1">
        <v>0</v>
      </c>
      <c r="O66" s="1"/>
      <c r="P66" s="158"/>
      <c r="Q66" s="158"/>
      <c r="R66" s="158"/>
      <c r="S66" s="148"/>
      <c r="V66" s="162"/>
      <c r="Z66">
        <v>0</v>
      </c>
    </row>
    <row r="67" spans="1:26">
      <c r="A67" s="148"/>
      <c r="B67" s="148"/>
      <c r="C67" s="148"/>
      <c r="D67" s="148" t="s">
        <v>72</v>
      </c>
      <c r="E67" s="148"/>
      <c r="F67" s="162"/>
      <c r="G67" s="151">
        <f>ROUND((SUM(L63:L66))/1,2)</f>
        <v>0</v>
      </c>
      <c r="H67" s="151">
        <f>ROUND((SUM(M63:M66))/1,2)</f>
        <v>0</v>
      </c>
      <c r="I67" s="151">
        <f>ROUND((SUM(I63:I66))/1,2)</f>
        <v>0</v>
      </c>
      <c r="J67" s="148"/>
      <c r="K67" s="148"/>
      <c r="L67" s="148">
        <f>ROUND((SUM(L63:L66))/1,2)</f>
        <v>0</v>
      </c>
      <c r="M67" s="148">
        <f>ROUND((SUM(M63:M66))/1,2)</f>
        <v>0</v>
      </c>
      <c r="N67" s="148"/>
      <c r="O67" s="148"/>
      <c r="P67" s="168"/>
      <c r="Q67" s="1"/>
      <c r="R67" s="1"/>
      <c r="S67" s="168">
        <f>ROUND((SUM(S63:S66))/1,2)</f>
        <v>0</v>
      </c>
      <c r="T67" s="169"/>
      <c r="U67" s="169"/>
      <c r="V67" s="2">
        <f>ROUND((SUM(V63:V66))/1,2)</f>
        <v>0</v>
      </c>
    </row>
    <row r="68" spans="1:26">
      <c r="A68" s="1"/>
      <c r="B68" s="1"/>
      <c r="C68" s="1"/>
      <c r="D68" s="1"/>
      <c r="E68" s="1"/>
      <c r="F68" s="158"/>
      <c r="G68" s="141"/>
      <c r="H68" s="141"/>
      <c r="I68" s="141"/>
      <c r="J68" s="1"/>
      <c r="K68" s="1"/>
      <c r="L68" s="1"/>
      <c r="M68" s="1"/>
      <c r="N68" s="1"/>
      <c r="O68" s="1"/>
      <c r="P68" s="1"/>
      <c r="Q68" s="1"/>
      <c r="R68" s="1"/>
      <c r="S68" s="1"/>
      <c r="V68" s="1"/>
    </row>
    <row r="69" spans="1:26">
      <c r="A69" s="148"/>
      <c r="B69" s="148"/>
      <c r="C69" s="148"/>
      <c r="D69" s="2" t="s">
        <v>71</v>
      </c>
      <c r="E69" s="148"/>
      <c r="F69" s="162"/>
      <c r="G69" s="151">
        <f>ROUND((SUM(L62:L68))/2,2)</f>
        <v>0</v>
      </c>
      <c r="H69" s="151">
        <f>ROUND((SUM(M62:M68))/2,2)</f>
        <v>0</v>
      </c>
      <c r="I69" s="151">
        <f>ROUND((SUM(I62:I68))/2,2)</f>
        <v>0</v>
      </c>
      <c r="J69" s="148"/>
      <c r="K69" s="148"/>
      <c r="L69" s="148">
        <f>ROUND((SUM(L62:L68))/2,2)</f>
        <v>0</v>
      </c>
      <c r="M69" s="148">
        <f>ROUND((SUM(M62:M68))/2,2)</f>
        <v>0</v>
      </c>
      <c r="N69" s="148"/>
      <c r="O69" s="148"/>
      <c r="P69" s="168"/>
      <c r="Q69" s="1"/>
      <c r="R69" s="1"/>
      <c r="S69" s="168">
        <f>ROUND((SUM(S62:S68))/2,2)</f>
        <v>0</v>
      </c>
      <c r="V69" s="2">
        <f>ROUND((SUM(V62:V68))/2,2)</f>
        <v>0</v>
      </c>
    </row>
    <row r="70" spans="1:26">
      <c r="A70" s="170"/>
      <c r="B70" s="170"/>
      <c r="C70" s="170"/>
      <c r="D70" s="170" t="s">
        <v>73</v>
      </c>
      <c r="E70" s="170"/>
      <c r="F70" s="171"/>
      <c r="G70" s="172">
        <f>ROUND((SUM(L9:L69))/3,2)</f>
        <v>0</v>
      </c>
      <c r="H70" s="172">
        <f>ROUND((SUM(M9:M69))/3,2)</f>
        <v>0</v>
      </c>
      <c r="I70" s="172">
        <f>ROUND((SUM(I9:I69))/3,2)</f>
        <v>0</v>
      </c>
      <c r="J70" s="170"/>
      <c r="K70" s="170">
        <f>ROUND((SUM(K9:K69))/3,2)</f>
        <v>0</v>
      </c>
      <c r="L70" s="170">
        <f>ROUND((SUM(L9:L69))/3,2)</f>
        <v>0</v>
      </c>
      <c r="M70" s="170">
        <f>ROUND((SUM(M9:M69))/3,2)</f>
        <v>0</v>
      </c>
      <c r="N70" s="170"/>
      <c r="O70" s="170"/>
      <c r="P70" s="171"/>
      <c r="Q70" s="170"/>
      <c r="R70" s="170"/>
      <c r="S70" s="171">
        <f>ROUND((SUM(S9:S69))/3,2)</f>
        <v>211.89</v>
      </c>
      <c r="T70" s="173"/>
      <c r="U70" s="173"/>
      <c r="V70" s="170">
        <f>ROUND((SUM(V9:V69))/3,2)</f>
        <v>18.600000000000001</v>
      </c>
      <c r="Z70">
        <f>(SUM(Z9:Z69))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Vodovod Demandice - I. etapa / Vodovodné prípojky</oddHeader>
    <oddFooter>&amp;RStrana &amp;P z &amp;N    &amp;L&amp;7Spracované systémom Systematic®pyramida.wsn,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4</vt:i4>
      </vt:variant>
    </vt:vector>
  </HeadingPairs>
  <TitlesOfParts>
    <vt:vector size="12" baseType="lpstr">
      <vt:lpstr>Rekapitulácia</vt:lpstr>
      <vt:lpstr>Krycí list stavby</vt:lpstr>
      <vt:lpstr>Kryci_list 8228</vt:lpstr>
      <vt:lpstr>Rekap 8228</vt:lpstr>
      <vt:lpstr>SO 8228</vt:lpstr>
      <vt:lpstr>Kryci_list 8588</vt:lpstr>
      <vt:lpstr>Rekap 8588</vt:lpstr>
      <vt:lpstr>SO 8588</vt:lpstr>
      <vt:lpstr>'Rekap 8228'!Názvy_tlače</vt:lpstr>
      <vt:lpstr>'Rekap 8588'!Názvy_tlače</vt:lpstr>
      <vt:lpstr>'SO 8228'!Názvy_tlače</vt:lpstr>
      <vt:lpstr>'SO 8588'!Názvy_tlače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Mažár Jozef</dc:creator>
  <cp:lastModifiedBy>Používateľ balíka Microsoft Office</cp:lastModifiedBy>
  <cp:lastPrinted>2021-02-04T09:10:31Z</cp:lastPrinted>
  <dcterms:created xsi:type="dcterms:W3CDTF">2021-02-04T09:03:57Z</dcterms:created>
  <dcterms:modified xsi:type="dcterms:W3CDTF">2021-02-23T18:28:08Z</dcterms:modified>
</cp:coreProperties>
</file>